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tabRatio="303" activeTab="0"/>
  </bookViews>
  <sheets>
    <sheet name="Orçamento" sheetId="1" r:id="rId1"/>
    <sheet name="Cronograma" sheetId="2" r:id="rId2"/>
    <sheet name="BDI" sheetId="3" r:id="rId3"/>
  </sheets>
  <definedNames>
    <definedName name="_xlnm.Print_Area" localSheetId="2">'BDI'!$A$1:$F$29</definedName>
    <definedName name="_xlnm.Print_Area" localSheetId="1">'Cronograma'!$A$1:$L$17</definedName>
    <definedName name="_xlnm.Print_Area" localSheetId="0">'Orçamento'!$A$1:$I$32</definedName>
    <definedName name="_xlnm.Print_Titles" localSheetId="2">'BDI'!$5:$5</definedName>
  </definedNames>
  <calcPr fullCalcOnLoad="1"/>
</workbook>
</file>

<file path=xl/sharedStrings.xml><?xml version="1.0" encoding="utf-8"?>
<sst xmlns="http://schemas.openxmlformats.org/spreadsheetml/2006/main" count="162" uniqueCount="108">
  <si>
    <t>ITEM</t>
  </si>
  <si>
    <t>DISCRIMINAÇÃO DOS SERVIÇOS</t>
  </si>
  <si>
    <t>QUANT</t>
  </si>
  <si>
    <t xml:space="preserve">PROJETO : </t>
  </si>
  <si>
    <t>1.1</t>
  </si>
  <si>
    <t>2.1</t>
  </si>
  <si>
    <t>TOTAL DO ITEM</t>
  </si>
  <si>
    <t>m²</t>
  </si>
  <si>
    <t>m³</t>
  </si>
  <si>
    <t>UNID</t>
  </si>
  <si>
    <t>TOTAL GERAL</t>
  </si>
  <si>
    <t>3.1</t>
  </si>
  <si>
    <t>3.2</t>
  </si>
  <si>
    <t>3.4</t>
  </si>
  <si>
    <t>PAVIMENTAÇÃO</t>
  </si>
  <si>
    <t>m</t>
  </si>
  <si>
    <t>PREÇO UNIT.</t>
  </si>
  <si>
    <t>1.2</t>
  </si>
  <si>
    <t>PREÇO TOTAL COM BDI</t>
  </si>
  <si>
    <t>SERVIÇOS INICIAIS</t>
  </si>
  <si>
    <t>Locação da obra com uso de equipamentos topográficos, inclusive topógrafo e nivelador</t>
  </si>
  <si>
    <t>3.3</t>
  </si>
  <si>
    <t>BDI</t>
  </si>
  <si>
    <t>CUSTO UNIT</t>
  </si>
  <si>
    <t>74209/001</t>
  </si>
  <si>
    <t>CÓDIGO</t>
  </si>
  <si>
    <t>TABELA</t>
  </si>
  <si>
    <t>SINAPI</t>
  </si>
  <si>
    <t>Placa de Obra, conforme padrão da Caixa (tamanho mínimo 2,00mx1,50m)</t>
  </si>
  <si>
    <t>CRONOGRAMA FÍSICO-FINANCEIRO</t>
  </si>
  <si>
    <t>ETAPAS</t>
  </si>
  <si>
    <t>%</t>
  </si>
  <si>
    <t>30 DIAS</t>
  </si>
  <si>
    <t>60 DIAS</t>
  </si>
  <si>
    <t>90 DIAS</t>
  </si>
  <si>
    <t>TOTAL</t>
  </si>
  <si>
    <t>VALOR TOTAL</t>
  </si>
  <si>
    <t>VALOR ACUM. PARCIAL</t>
  </si>
  <si>
    <t>VALOR ACUM. GLOBAL</t>
  </si>
  <si>
    <t>Imprimação  CM - 30</t>
  </si>
  <si>
    <t>Pintura de ligação RR - 2C</t>
  </si>
  <si>
    <t>SINALIZAÇÃO</t>
  </si>
  <si>
    <t>SICRO</t>
  </si>
  <si>
    <t>Os pesos específicos dos materiais foram obtidos através dos sites:</t>
  </si>
  <si>
    <t>CBUQ - Dnit</t>
  </si>
  <si>
    <t>COMPOSIÇÃO DE CUSTOS</t>
  </si>
  <si>
    <t>Meio-fio de concreto pré-moldado rejuntado (4x25x80)cm, com acabamento liso e com borda reta</t>
  </si>
  <si>
    <t>PASSEIO</t>
  </si>
  <si>
    <t>Piso podotáctil direcional e alerta vermelho (10x20x6cm), conforme Norma NBR 9050, incluindo preparo da base de areia média ou pó de brita (camada de assentamento com esp.10cm camada de areia fina para preenchimento das fugas com espessura de 1cm,  conforme detalhamento do projeto e memorial descritivo - com mão de obra especializada - passeio)</t>
  </si>
  <si>
    <t>2.2</t>
  </si>
  <si>
    <t xml:space="preserve">LOCAL: </t>
  </si>
  <si>
    <t>ART DE ORÇAMENTO 5609594-0</t>
  </si>
  <si>
    <t>2.3</t>
  </si>
  <si>
    <t>2.4</t>
  </si>
  <si>
    <t>4.1</t>
  </si>
  <si>
    <t>PAVIMENTAÇÃO ASFALTICA</t>
  </si>
  <si>
    <t>1.3</t>
  </si>
  <si>
    <t>Barraco de obra de acordo com a NR18</t>
  </si>
  <si>
    <t>RUA DONA CLARA - BAIRRO DONA CLARA - TIMBÓ - SC</t>
  </si>
  <si>
    <t>Camada de revestimento c/ C.B.U.Q., Faixa ''C'' , e = 5,0 cm "compactado"</t>
  </si>
  <si>
    <t>3.5</t>
  </si>
  <si>
    <t>Execução de pavimento tipo PAVER de concreto nas dimensões (10x20/8)cm na cor natural, com resistência de 35 Mpa, incluindo preparo da base de areia média (camada de assentamento com espessura 10cm e camada de areia fina para preenchimento das fugas com espessura de 1cm, conforme projeto)</t>
  </si>
  <si>
    <t>4.2</t>
  </si>
  <si>
    <t>4.3</t>
  </si>
  <si>
    <r>
      <t xml:space="preserve">Todos os encargos sociais atendem ao </t>
    </r>
    <r>
      <rPr>
        <b/>
        <sz val="8"/>
        <rFont val="Arial"/>
        <family val="2"/>
      </rPr>
      <t>SINAPI</t>
    </r>
  </si>
  <si>
    <t>Execução de pavimento tipo PAVER de concreto nas dimensões (10x20/6)cm na cor natural, com resistência de 35 Mpa, incluindo preparo da base de areia média (camada de assentamento com espessura 10cm e camada de areia fina para preenchimento das fugas com espessura de 1cm, conforme projeto)</t>
  </si>
  <si>
    <t>Meio-fio de concreto pré-moldado rejuntado 100x(15x13)x30cm, com acabamento liso e com borda arredondamento</t>
  </si>
  <si>
    <t>Volume do meio fio 4x25cm = 0,04*0,25*1,00 = 0,01m³/m</t>
  </si>
  <si>
    <t>Volume do meio fio (15x13)x30cm = (0,15+0,13)/2*0,3*1,00 = 0,042/m</t>
  </si>
  <si>
    <t>TRANSPORTE COM CAMINHÃO BASCULANTE DE 10 M3, EM VIA URBANA PAVIMENTADA</t>
  </si>
  <si>
    <t>m³xkm</t>
  </si>
  <si>
    <t>Fornecimento e implantação de placa de regulamentação em aço D = 0,60 m - película retrorrefletiva tipo I + SI</t>
  </si>
  <si>
    <t>und</t>
  </si>
  <si>
    <t>Fornecimento e implantação de suporte metálico galvanizado para placa de advertência - lado de 0,60 m</t>
  </si>
  <si>
    <t>Pintura de faixa - termoplástico por aspersão - espessura de 1,5 mm</t>
  </si>
  <si>
    <t>Base de brita graduada</t>
  </si>
  <si>
    <t>1*</t>
  </si>
  <si>
    <t>SINAPI 94273 - Meio fio 15x13x30 - R$ 35,37/m</t>
  </si>
  <si>
    <t>Custo por m³ = 35,37/0,042 - 842,14/m³</t>
  </si>
  <si>
    <t>Valor do item = 0,01*745,24 = R$ 8,42/m</t>
  </si>
  <si>
    <r>
      <t xml:space="preserve">Referencila de Preços SINAPI - JANEIRO/2020 </t>
    </r>
    <r>
      <rPr>
        <b/>
        <sz val="8"/>
        <rFont val="Arial"/>
        <family val="2"/>
      </rPr>
      <t>sem desoneração</t>
    </r>
    <r>
      <rPr>
        <sz val="8"/>
        <rFont val="Arial"/>
        <family val="2"/>
      </rPr>
      <t>, itens omissos na referida tabela foi adotado SICRO 07/2019</t>
    </r>
  </si>
  <si>
    <t>R$ TOTAL</t>
  </si>
  <si>
    <t>DESCRIÇÃO</t>
  </si>
  <si>
    <t>1 QUARTIL</t>
  </si>
  <si>
    <t>MÉDIO</t>
  </si>
  <si>
    <t>3 QUARTIL</t>
  </si>
  <si>
    <t>VALOR ADOTADO</t>
  </si>
  <si>
    <t>Taxa de Administração Central (AC)</t>
  </si>
  <si>
    <t>Taxa de Seguro e Garantia (S + G)</t>
  </si>
  <si>
    <t>Taxa de Risco (R)</t>
  </si>
  <si>
    <t>Taxa de Despesas Financeiras (DF)</t>
  </si>
  <si>
    <t>Taxa de Lucro/Remuneração (L)</t>
  </si>
  <si>
    <t>Taxa de Tributos (I)</t>
  </si>
  <si>
    <t>6.1</t>
  </si>
  <si>
    <t>PIS</t>
  </si>
  <si>
    <t>6.2</t>
  </si>
  <si>
    <t>COFINS</t>
  </si>
  <si>
    <t>6.3</t>
  </si>
  <si>
    <t>ISS</t>
  </si>
  <si>
    <t>6.4</t>
  </si>
  <si>
    <t>CPRB</t>
  </si>
  <si>
    <t>BDI ADOTADO</t>
  </si>
  <si>
    <t>Referências:</t>
  </si>
  <si>
    <t>SINAPI SC - Não Desonerado: dezembro/2019</t>
  </si>
  <si>
    <t>SICRO SC - Não Desonerado: julho/2019</t>
  </si>
  <si>
    <t>CÁLCULO BENEFÍCIOS E DESPESAS INDIRETAS (BDI)</t>
  </si>
  <si>
    <t>DATA: ABRIL/2020</t>
  </si>
  <si>
    <t>QUANTITATIVO E ORÇAMENTO ESTIMATIVO LICITAÇÃO</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</si>
</sst>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2]* #,##0.00_);_([$€-2]* \(#,##0.00\);_([$€-2]* &quot;-&quot;??_)"/>
    <numFmt numFmtId="166"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i/>
      <sz val="10"/>
      <name val="Arial"/>
      <family val="2"/>
    </font>
    <font>
      <b/>
      <i/>
      <sz val="10"/>
      <name val="Arial"/>
      <family val="2"/>
    </font>
    <font>
      <b/>
      <sz val="10"/>
      <color indexed="10"/>
      <name val="Arial"/>
      <family val="2"/>
    </font>
    <font>
      <b/>
      <i/>
      <sz val="10"/>
      <color indexed="10"/>
      <name val="Arial"/>
      <family val="2"/>
    </font>
    <font>
      <b/>
      <sz val="12"/>
      <name val="Arial"/>
      <family val="2"/>
    </font>
    <font>
      <sz val="10"/>
      <color indexed="10"/>
      <name val="Arial"/>
      <family val="2"/>
    </font>
    <font>
      <sz val="10"/>
      <color indexed="9"/>
      <name val="Arial"/>
      <family val="2"/>
    </font>
    <font>
      <sz val="9"/>
      <name val="Arial"/>
      <family val="2"/>
    </font>
    <font>
      <sz val="8"/>
      <color indexed="9"/>
      <name val="Arial"/>
      <family val="2"/>
    </font>
    <font>
      <b/>
      <sz val="9"/>
      <name val="Arial"/>
      <family val="2"/>
    </font>
    <font>
      <i/>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mbria Math"/>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i/>
      <sz val="10"/>
      <color rgb="FFFF0000"/>
      <name val="Arial"/>
      <family val="2"/>
    </font>
    <font>
      <sz val="10"/>
      <color theme="0"/>
      <name val="Arial"/>
      <family val="2"/>
    </font>
    <font>
      <sz val="8"/>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49996998906135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right style="medium"/>
      <top/>
      <bottom/>
    </border>
    <border>
      <left/>
      <right/>
      <top/>
      <bottom style="medium"/>
    </border>
    <border>
      <left/>
      <right style="medium"/>
      <top/>
      <bottom style="medium"/>
    </border>
    <border>
      <left style="medium"/>
      <right/>
      <top/>
      <bottom/>
    </border>
    <border>
      <left style="medium"/>
      <right style="thin"/>
      <top style="thin"/>
      <bottom style="thin"/>
    </border>
    <border>
      <left style="medium"/>
      <right style="thin"/>
      <top style="thin"/>
      <bottom style="medium"/>
    </border>
    <border>
      <left style="thin"/>
      <right style="thin"/>
      <top/>
      <bottom style="thin"/>
    </border>
    <border>
      <left style="medium"/>
      <right style="thin"/>
      <top/>
      <bottom style="thin"/>
    </border>
    <border>
      <left style="thin"/>
      <right/>
      <top style="thin"/>
      <bottom style="medium"/>
    </border>
    <border>
      <left style="thin"/>
      <right/>
      <top/>
      <bottom style="thin"/>
    </border>
    <border>
      <left style="thin"/>
      <right/>
      <top style="thin"/>
      <bottom style="thin"/>
    </border>
    <border>
      <left/>
      <right style="thin"/>
      <top style="thin"/>
      <bottom style="medium"/>
    </border>
    <border>
      <left style="thin"/>
      <right style="medium"/>
      <top/>
      <bottom style="thin"/>
    </border>
    <border>
      <left/>
      <right style="thin"/>
      <top/>
      <bottom style="thin"/>
    </border>
    <border>
      <left/>
      <right style="thin"/>
      <top style="thin"/>
      <bottom style="thin"/>
    </border>
    <border>
      <left style="medium"/>
      <right/>
      <top/>
      <bottom style="medium"/>
    </border>
    <border>
      <left style="medium"/>
      <right/>
      <top style="medium"/>
      <bottom/>
    </border>
    <border>
      <left/>
      <right/>
      <top style="medium"/>
      <bottom/>
    </border>
    <border>
      <left/>
      <right style="medium"/>
      <top style="medium"/>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thin"/>
      <right/>
      <top style="medium"/>
      <bottom style="thin"/>
    </border>
    <border>
      <left style="medium"/>
      <right/>
      <top style="medium"/>
      <bottom style="thin"/>
    </border>
    <border>
      <left/>
      <right style="medium"/>
      <top style="medium"/>
      <bottom style="thin"/>
    </border>
    <border>
      <left style="medium"/>
      <right style="thin"/>
      <top style="medium"/>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165" fontId="0" fillId="0" borderId="0" applyFont="0" applyFill="0" applyBorder="0" applyAlignment="0" applyProtection="0"/>
    <xf numFmtId="0" fontId="40" fillId="30"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xf numFmtId="166" fontId="0" fillId="0" borderId="0" applyFont="0" applyFill="0" applyBorder="0" applyAlignment="0" applyProtection="0"/>
  </cellStyleXfs>
  <cellXfs count="258">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0" fillId="33" borderId="10" xfId="0" applyFont="1" applyFill="1" applyBorder="1" applyAlignment="1">
      <alignment horizontal="center" vertical="center"/>
    </xf>
    <xf numFmtId="0" fontId="50" fillId="0" borderId="10" xfId="0" applyFont="1" applyBorder="1" applyAlignment="1">
      <alignment horizontal="center" vertical="center"/>
    </xf>
    <xf numFmtId="0" fontId="6" fillId="34"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34" borderId="10" xfId="0" applyFont="1" applyFill="1" applyBorder="1" applyAlignment="1">
      <alignment horizontal="center" vertical="center" wrapText="1"/>
    </xf>
    <xf numFmtId="166" fontId="0" fillId="33" borderId="10" xfId="0" applyNumberFormat="1" applyFont="1" applyFill="1" applyBorder="1" applyAlignment="1">
      <alignment horizontal="center" vertical="center" wrapText="1"/>
    </xf>
    <xf numFmtId="0" fontId="51" fillId="0" borderId="10" xfId="0" applyFont="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12" fillId="33" borderId="10" xfId="0" applyFont="1" applyFill="1" applyBorder="1" applyAlignment="1">
      <alignment horizontal="center" vertical="center"/>
    </xf>
    <xf numFmtId="164" fontId="0" fillId="0" borderId="10" xfId="46" applyFont="1" applyBorder="1" applyAlignment="1">
      <alignment/>
    </xf>
    <xf numFmtId="0" fontId="2" fillId="0" borderId="0" xfId="0" applyFont="1" applyAlignment="1">
      <alignment horizontal="center" vertical="center"/>
    </xf>
    <xf numFmtId="0" fontId="52" fillId="0" borderId="0" xfId="0" applyFont="1" applyAlignment="1">
      <alignment vertical="center"/>
    </xf>
    <xf numFmtId="0" fontId="0" fillId="0" borderId="0" xfId="0" applyAlignment="1">
      <alignment vertical="center"/>
    </xf>
    <xf numFmtId="0" fontId="5" fillId="34" borderId="10" xfId="0" applyFont="1" applyFill="1" applyBorder="1" applyAlignment="1">
      <alignment vertical="center"/>
    </xf>
    <xf numFmtId="4" fontId="5" fillId="34" borderId="10" xfId="0" applyNumberFormat="1" applyFont="1" applyFill="1" applyBorder="1" applyAlignment="1">
      <alignment vertical="center"/>
    </xf>
    <xf numFmtId="164" fontId="5" fillId="34" borderId="10" xfId="46" applyFont="1" applyFill="1" applyBorder="1" applyAlignment="1">
      <alignment vertical="center"/>
    </xf>
    <xf numFmtId="0" fontId="5" fillId="34" borderId="10" xfId="0" applyFont="1" applyFill="1" applyBorder="1" applyAlignment="1">
      <alignment horizontal="center" vertical="center"/>
    </xf>
    <xf numFmtId="0" fontId="5" fillId="33" borderId="0" xfId="0" applyFont="1" applyFill="1" applyAlignment="1">
      <alignment vertical="center"/>
    </xf>
    <xf numFmtId="4" fontId="0" fillId="0" borderId="10" xfId="0" applyNumberFormat="1" applyFont="1" applyFill="1" applyBorder="1" applyAlignment="1">
      <alignment horizontal="right" vertical="center"/>
    </xf>
    <xf numFmtId="164" fontId="0" fillId="33" borderId="10" xfId="46" applyFont="1" applyFill="1" applyBorder="1" applyAlignment="1">
      <alignment horizontal="right" vertical="center"/>
    </xf>
    <xf numFmtId="4" fontId="50" fillId="0" borderId="10" xfId="0" applyNumberFormat="1" applyFont="1" applyBorder="1" applyAlignment="1">
      <alignment vertical="center"/>
    </xf>
    <xf numFmtId="164" fontId="50" fillId="0" borderId="10" xfId="46" applyFont="1" applyBorder="1" applyAlignment="1">
      <alignment vertical="center"/>
    </xf>
    <xf numFmtId="0" fontId="50" fillId="0" borderId="0" xfId="0" applyFont="1" applyAlignment="1">
      <alignment vertical="center"/>
    </xf>
    <xf numFmtId="4" fontId="6" fillId="34" borderId="10" xfId="0" applyNumberFormat="1" applyFont="1" applyFill="1" applyBorder="1" applyAlignment="1">
      <alignment vertical="center"/>
    </xf>
    <xf numFmtId="164" fontId="6" fillId="34" borderId="10" xfId="46" applyFont="1" applyFill="1" applyBorder="1" applyAlignment="1">
      <alignment vertical="center"/>
    </xf>
    <xf numFmtId="0" fontId="6" fillId="33" borderId="0" xfId="0" applyFont="1" applyFill="1" applyAlignment="1">
      <alignment vertical="center"/>
    </xf>
    <xf numFmtId="0" fontId="0" fillId="33" borderId="10" xfId="0" applyFont="1" applyFill="1" applyBorder="1" applyAlignment="1">
      <alignment vertical="center" wrapText="1"/>
    </xf>
    <xf numFmtId="164" fontId="0" fillId="0" borderId="10" xfId="46" applyFont="1" applyBorder="1" applyAlignment="1">
      <alignment vertical="center"/>
    </xf>
    <xf numFmtId="164" fontId="0" fillId="0" borderId="10" xfId="46" applyFont="1" applyFill="1" applyBorder="1" applyAlignment="1">
      <alignment horizontal="right" vertical="center"/>
    </xf>
    <xf numFmtId="164" fontId="0" fillId="0" borderId="10" xfId="46" applyFont="1" applyBorder="1" applyAlignment="1">
      <alignment horizontal="right" vertical="center"/>
    </xf>
    <xf numFmtId="164" fontId="4" fillId="0" borderId="10" xfId="46" applyFont="1" applyBorder="1" applyAlignment="1">
      <alignment vertical="center"/>
    </xf>
    <xf numFmtId="0" fontId="4" fillId="34" borderId="10" xfId="0" applyFont="1" applyFill="1" applyBorder="1" applyAlignment="1">
      <alignment horizontal="left" vertical="center" wrapText="1"/>
    </xf>
    <xf numFmtId="166" fontId="10" fillId="34" borderId="10" xfId="64" applyNumberFormat="1" applyFont="1" applyFill="1" applyBorder="1" applyAlignment="1">
      <alignment horizontal="right" vertical="center" wrapText="1"/>
    </xf>
    <xf numFmtId="164" fontId="0" fillId="34" borderId="10" xfId="46" applyFont="1" applyFill="1" applyBorder="1" applyAlignment="1">
      <alignment horizontal="right" vertical="center" wrapText="1"/>
    </xf>
    <xf numFmtId="164" fontId="0" fillId="34" borderId="10" xfId="46" applyFont="1" applyFill="1" applyBorder="1" applyAlignment="1">
      <alignment vertical="center" wrapText="1"/>
    </xf>
    <xf numFmtId="4" fontId="0" fillId="34" borderId="10" xfId="0" applyNumberFormat="1" applyFont="1" applyFill="1" applyBorder="1" applyAlignment="1">
      <alignment vertical="center" wrapText="1"/>
    </xf>
    <xf numFmtId="0" fontId="0" fillId="0" borderId="0" xfId="0" applyAlignment="1">
      <alignment vertical="center" wrapText="1"/>
    </xf>
    <xf numFmtId="0" fontId="0" fillId="33" borderId="10" xfId="0" applyFont="1" applyFill="1" applyBorder="1" applyAlignment="1">
      <alignment horizontal="left" vertical="center" wrapText="1"/>
    </xf>
    <xf numFmtId="4" fontId="0" fillId="0" borderId="10" xfId="0" applyNumberFormat="1" applyFont="1" applyFill="1" applyBorder="1" applyAlignment="1">
      <alignment horizontal="right" vertical="center" wrapText="1"/>
    </xf>
    <xf numFmtId="164" fontId="0" fillId="0" borderId="10" xfId="46" applyFont="1" applyFill="1" applyBorder="1" applyAlignment="1">
      <alignment horizontal="right" vertical="center" wrapText="1"/>
    </xf>
    <xf numFmtId="4" fontId="51" fillId="0" borderId="10" xfId="0" applyNumberFormat="1" applyFont="1" applyBorder="1" applyAlignment="1">
      <alignment vertical="center"/>
    </xf>
    <xf numFmtId="164" fontId="51" fillId="0" borderId="10" xfId="46" applyFont="1" applyBorder="1" applyAlignment="1">
      <alignment vertical="center"/>
    </xf>
    <xf numFmtId="0" fontId="51" fillId="0" borderId="0" xfId="0" applyFont="1" applyAlignment="1">
      <alignment vertical="center"/>
    </xf>
    <xf numFmtId="0" fontId="4" fillId="35" borderId="11" xfId="0" applyFont="1" applyFill="1" applyBorder="1" applyAlignment="1">
      <alignment vertical="center"/>
    </xf>
    <xf numFmtId="4" fontId="4" fillId="35" borderId="11" xfId="0" applyNumberFormat="1" applyFont="1" applyFill="1" applyBorder="1" applyAlignment="1">
      <alignment vertical="center"/>
    </xf>
    <xf numFmtId="164" fontId="4" fillId="35" borderId="11" xfId="46" applyFont="1" applyFill="1" applyBorder="1" applyAlignment="1">
      <alignment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4" fontId="2" fillId="0" borderId="0" xfId="0" applyNumberFormat="1" applyFont="1" applyAlignment="1">
      <alignment vertical="center"/>
    </xf>
    <xf numFmtId="164" fontId="2" fillId="0" borderId="0" xfId="46" applyFont="1" applyAlignment="1">
      <alignment vertical="center"/>
    </xf>
    <xf numFmtId="0" fontId="0" fillId="0" borderId="0" xfId="0" applyFill="1" applyAlignment="1">
      <alignment vertical="center"/>
    </xf>
    <xf numFmtId="4" fontId="0" fillId="0" borderId="0" xfId="0" applyNumberFormat="1" applyFill="1" applyAlignment="1">
      <alignment vertical="center"/>
    </xf>
    <xf numFmtId="164" fontId="0" fillId="0" borderId="0" xfId="46" applyFont="1" applyFill="1" applyAlignment="1">
      <alignment vertical="center"/>
    </xf>
    <xf numFmtId="0" fontId="2"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4" fontId="0" fillId="0" borderId="0" xfId="0" applyNumberFormat="1" applyFont="1" applyAlignment="1">
      <alignment vertical="center"/>
    </xf>
    <xf numFmtId="164" fontId="0" fillId="0" borderId="0" xfId="46" applyFont="1" applyAlignment="1">
      <alignment vertical="center"/>
    </xf>
    <xf numFmtId="0" fontId="0" fillId="0" borderId="0" xfId="0" applyFont="1" applyAlignment="1">
      <alignment horizontal="center" vertical="center"/>
    </xf>
    <xf numFmtId="4" fontId="0" fillId="0" borderId="0" xfId="0" applyNumberFormat="1" applyAlignment="1">
      <alignment vertical="center"/>
    </xf>
    <xf numFmtId="164" fontId="0" fillId="0" borderId="0" xfId="46" applyFont="1" applyAlignment="1">
      <alignment vertical="center"/>
    </xf>
    <xf numFmtId="0" fontId="0" fillId="0" borderId="0" xfId="0" applyFont="1" applyAlignment="1">
      <alignment vertical="center"/>
    </xf>
    <xf numFmtId="4" fontId="0" fillId="0" borderId="0" xfId="0" applyNumberFormat="1" applyFont="1" applyAlignment="1">
      <alignment vertical="center"/>
    </xf>
    <xf numFmtId="164" fontId="0" fillId="0" borderId="0" xfId="46" applyFont="1" applyAlignment="1">
      <alignment vertical="center"/>
    </xf>
    <xf numFmtId="0" fontId="4" fillId="35" borderId="13" xfId="0" applyFont="1" applyFill="1" applyBorder="1" applyAlignment="1">
      <alignment horizontal="center" vertical="center"/>
    </xf>
    <xf numFmtId="0" fontId="4" fillId="35" borderId="14" xfId="0" applyFont="1" applyFill="1" applyBorder="1" applyAlignment="1">
      <alignment horizontal="center" vertical="center"/>
    </xf>
    <xf numFmtId="4" fontId="4" fillId="35" borderId="14" xfId="0" applyNumberFormat="1" applyFont="1" applyFill="1" applyBorder="1" applyAlignment="1">
      <alignment horizontal="center" vertical="center"/>
    </xf>
    <xf numFmtId="164" fontId="4" fillId="35" borderId="14" xfId="46" applyFont="1" applyFill="1" applyBorder="1" applyAlignment="1">
      <alignment horizontal="center" vertical="center"/>
    </xf>
    <xf numFmtId="4" fontId="4" fillId="35" borderId="15" xfId="0" applyNumberFormat="1" applyFont="1" applyFill="1" applyBorder="1" applyAlignment="1">
      <alignment horizontal="center" vertical="center"/>
    </xf>
    <xf numFmtId="0" fontId="5" fillId="34" borderId="16" xfId="0" applyFont="1" applyFill="1" applyBorder="1" applyAlignment="1">
      <alignment horizontal="center" vertical="center"/>
    </xf>
    <xf numFmtId="0" fontId="0" fillId="33" borderId="16" xfId="0" applyFont="1" applyFill="1" applyBorder="1" applyAlignment="1">
      <alignment horizontal="center" vertical="center"/>
    </xf>
    <xf numFmtId="0" fontId="50" fillId="0" borderId="16" xfId="0" applyFont="1" applyBorder="1" applyAlignment="1">
      <alignment horizontal="center" vertical="center"/>
    </xf>
    <xf numFmtId="0" fontId="6" fillId="34"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6" xfId="0" applyFont="1" applyFill="1" applyBorder="1" applyAlignment="1">
      <alignment horizontal="center" vertical="center"/>
    </xf>
    <xf numFmtId="0" fontId="0" fillId="34" borderId="16" xfId="0" applyFont="1" applyFill="1" applyBorder="1" applyAlignment="1">
      <alignment vertical="center" wrapText="1"/>
    </xf>
    <xf numFmtId="49" fontId="0" fillId="33" borderId="16" xfId="64" applyNumberFormat="1" applyFont="1" applyFill="1" applyBorder="1" applyAlignment="1">
      <alignment horizontal="center" vertical="center" wrapText="1"/>
    </xf>
    <xf numFmtId="0" fontId="51"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164" fontId="3" fillId="0" borderId="0" xfId="46" applyFont="1" applyBorder="1" applyAlignment="1">
      <alignment horizontal="right" vertical="center"/>
    </xf>
    <xf numFmtId="164" fontId="3" fillId="0" borderId="0" xfId="46" applyFont="1" applyBorder="1" applyAlignment="1">
      <alignment horizontal="left" vertical="center"/>
    </xf>
    <xf numFmtId="0" fontId="2" fillId="0" borderId="0" xfId="0" applyFont="1" applyBorder="1" applyAlignment="1">
      <alignment vertical="center"/>
    </xf>
    <xf numFmtId="4" fontId="2" fillId="0" borderId="0" xfId="0" applyNumberFormat="1" applyFont="1" applyBorder="1" applyAlignment="1">
      <alignment vertical="center"/>
    </xf>
    <xf numFmtId="164" fontId="2" fillId="0" borderId="0" xfId="46" applyFont="1" applyBorder="1" applyAlignment="1">
      <alignment vertical="center"/>
    </xf>
    <xf numFmtId="0" fontId="2" fillId="0" borderId="18" xfId="0" applyFont="1" applyBorder="1" applyAlignment="1">
      <alignment vertical="center"/>
    </xf>
    <xf numFmtId="4" fontId="2" fillId="0" borderId="18" xfId="0" applyNumberFormat="1" applyFont="1" applyBorder="1" applyAlignment="1">
      <alignment vertical="center"/>
    </xf>
    <xf numFmtId="164" fontId="2" fillId="0" borderId="18" xfId="46"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0" fontId="3" fillId="0" borderId="0" xfId="52" applyNumberFormat="1" applyFont="1" applyBorder="1" applyAlignment="1">
      <alignment horizontal="left" vertical="center"/>
    </xf>
    <xf numFmtId="0" fontId="3" fillId="0" borderId="20" xfId="0" applyFont="1" applyBorder="1" applyAlignment="1">
      <alignment horizontal="center" vertical="center"/>
    </xf>
    <xf numFmtId="0" fontId="6" fillId="34" borderId="21" xfId="0" applyFont="1" applyFill="1" applyBorder="1" applyAlignment="1">
      <alignment horizontal="center" vertical="center"/>
    </xf>
    <xf numFmtId="0" fontId="0" fillId="33" borderId="21" xfId="0" applyFont="1" applyFill="1" applyBorder="1" applyAlignment="1">
      <alignment horizontal="center" vertical="center"/>
    </xf>
    <xf numFmtId="0" fontId="5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33" borderId="21" xfId="0" applyFont="1" applyFill="1" applyBorder="1" applyAlignment="1">
      <alignment horizontal="center" vertical="center" wrapText="1"/>
    </xf>
    <xf numFmtId="0" fontId="51" fillId="0" borderId="21" xfId="0" applyFont="1" applyBorder="1" applyAlignment="1">
      <alignment horizontal="center" vertical="center"/>
    </xf>
    <xf numFmtId="0" fontId="4" fillId="35" borderId="22" xfId="0" applyFont="1" applyFill="1" applyBorder="1" applyAlignment="1">
      <alignment horizontal="center"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4" fontId="3"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4" fillId="35" borderId="14" xfId="0" applyFont="1" applyFill="1" applyBorder="1" applyAlignment="1">
      <alignment horizontal="center" vertical="center" wrapText="1"/>
    </xf>
    <xf numFmtId="0" fontId="6" fillId="34" borderId="10" xfId="0" applyFont="1" applyFill="1" applyBorder="1" applyAlignment="1">
      <alignment vertical="center" wrapText="1"/>
    </xf>
    <xf numFmtId="0" fontId="5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51" fillId="0" borderId="10" xfId="0" applyFont="1" applyBorder="1" applyAlignment="1">
      <alignment vertical="center" wrapText="1"/>
    </xf>
    <xf numFmtId="0" fontId="4" fillId="35" borderId="11" xfId="0" applyFont="1" applyFill="1" applyBorder="1" applyAlignment="1">
      <alignment vertical="center" wrapText="1"/>
    </xf>
    <xf numFmtId="0" fontId="2" fillId="0" borderId="0" xfId="0" applyFont="1" applyBorder="1" applyAlignment="1">
      <alignment vertical="center" wrapText="1"/>
    </xf>
    <xf numFmtId="0" fontId="2" fillId="0" borderId="18" xfId="0" applyFont="1" applyBorder="1" applyAlignment="1">
      <alignment vertical="center" wrapText="1"/>
    </xf>
    <xf numFmtId="0" fontId="2" fillId="0" borderId="0" xfId="0" applyFont="1" applyAlignment="1">
      <alignment vertical="center" wrapText="1"/>
    </xf>
    <xf numFmtId="0" fontId="2" fillId="36" borderId="0" xfId="0" applyFont="1" applyFill="1" applyAlignment="1">
      <alignment vertical="center" wrapText="1"/>
    </xf>
    <xf numFmtId="0" fontId="0" fillId="0" borderId="0" xfId="0" applyFill="1" applyAlignment="1">
      <alignment vertical="center" wrapText="1"/>
    </xf>
    <xf numFmtId="0" fontId="0" fillId="0" borderId="0" xfId="0" applyFont="1" applyAlignment="1">
      <alignment vertical="center" wrapText="1"/>
    </xf>
    <xf numFmtId="164" fontId="4" fillId="35" borderId="11" xfId="46" applyFont="1" applyFill="1" applyBorder="1" applyAlignment="1">
      <alignment horizontal="center" vertical="center"/>
    </xf>
    <xf numFmtId="0" fontId="4" fillId="35" borderId="11" xfId="0" applyFont="1" applyFill="1" applyBorder="1" applyAlignment="1">
      <alignment horizontal="left" vertical="center"/>
    </xf>
    <xf numFmtId="0" fontId="0" fillId="0" borderId="23" xfId="0" applyFont="1" applyBorder="1" applyAlignment="1">
      <alignment horizontal="left"/>
    </xf>
    <xf numFmtId="164" fontId="0" fillId="0" borderId="23" xfId="46" applyFont="1" applyBorder="1" applyAlignment="1">
      <alignment/>
    </xf>
    <xf numFmtId="0" fontId="0" fillId="0" borderId="10" xfId="0" applyFont="1" applyBorder="1" applyAlignment="1">
      <alignment horizontal="left"/>
    </xf>
    <xf numFmtId="0" fontId="53" fillId="0" borderId="0" xfId="0" applyFont="1" applyAlignment="1">
      <alignment vertical="center"/>
    </xf>
    <xf numFmtId="0" fontId="0" fillId="0" borderId="24" xfId="0" applyFont="1" applyBorder="1" applyAlignment="1">
      <alignment horizontal="center"/>
    </xf>
    <xf numFmtId="0" fontId="0" fillId="0" borderId="21" xfId="0" applyFont="1" applyBorder="1" applyAlignment="1">
      <alignment horizontal="center"/>
    </xf>
    <xf numFmtId="4" fontId="3" fillId="0" borderId="0" xfId="0" applyNumberFormat="1" applyFont="1" applyBorder="1" applyAlignment="1">
      <alignment horizontal="center" vertical="center"/>
    </xf>
    <xf numFmtId="164" fontId="3" fillId="0" borderId="0" xfId="46" applyFont="1" applyBorder="1" applyAlignment="1">
      <alignment horizontal="center" vertical="center"/>
    </xf>
    <xf numFmtId="4" fontId="53" fillId="0" borderId="0" xfId="0" applyNumberFormat="1" applyFont="1" applyBorder="1" applyAlignment="1">
      <alignment horizontal="center" vertical="center"/>
    </xf>
    <xf numFmtId="10" fontId="3" fillId="0" borderId="0" xfId="52" applyNumberFormat="1" applyFont="1" applyBorder="1" applyAlignment="1">
      <alignment horizontal="center" vertical="center"/>
    </xf>
    <xf numFmtId="10" fontId="0" fillId="0" borderId="23" xfId="0" applyNumberFormat="1" applyFont="1" applyBorder="1" applyAlignment="1">
      <alignment horizontal="center"/>
    </xf>
    <xf numFmtId="10" fontId="0" fillId="0" borderId="10" xfId="0" applyNumberFormat="1" applyFont="1" applyBorder="1" applyAlignment="1">
      <alignment horizontal="center"/>
    </xf>
    <xf numFmtId="0" fontId="0" fillId="0" borderId="16" xfId="0" applyFont="1" applyBorder="1" applyAlignment="1">
      <alignment horizontal="center"/>
    </xf>
    <xf numFmtId="10" fontId="0" fillId="0" borderId="0" xfId="0" applyNumberFormat="1" applyFont="1" applyAlignment="1">
      <alignment horizontal="center"/>
    </xf>
    <xf numFmtId="0" fontId="4" fillId="35" borderId="25" xfId="0" applyFont="1" applyFill="1" applyBorder="1" applyAlignment="1">
      <alignment horizontal="center" vertical="center"/>
    </xf>
    <xf numFmtId="10" fontId="0" fillId="0" borderId="26" xfId="0" applyNumberFormat="1" applyFont="1" applyBorder="1" applyAlignment="1">
      <alignment horizontal="center"/>
    </xf>
    <xf numFmtId="10" fontId="0" fillId="0" borderId="27" xfId="0" applyNumberFormat="1" applyFont="1" applyBorder="1" applyAlignment="1">
      <alignment horizontal="center"/>
    </xf>
    <xf numFmtId="0" fontId="4" fillId="35" borderId="28" xfId="0" applyFont="1" applyFill="1" applyBorder="1" applyAlignment="1">
      <alignment horizontal="center" vertical="center"/>
    </xf>
    <xf numFmtId="10" fontId="0" fillId="0" borderId="29" xfId="0" applyNumberFormat="1" applyFont="1" applyBorder="1" applyAlignment="1">
      <alignment horizontal="center"/>
    </xf>
    <xf numFmtId="10" fontId="0" fillId="0" borderId="16" xfId="0" applyNumberFormat="1" applyFont="1" applyBorder="1" applyAlignment="1">
      <alignment horizontal="center"/>
    </xf>
    <xf numFmtId="10" fontId="0" fillId="37" borderId="10" xfId="0" applyNumberFormat="1" applyFont="1" applyFill="1" applyBorder="1" applyAlignment="1">
      <alignment horizontal="center"/>
    </xf>
    <xf numFmtId="10" fontId="0" fillId="37" borderId="27" xfId="0" applyNumberFormat="1" applyFont="1" applyFill="1" applyBorder="1" applyAlignment="1">
      <alignment horizontal="center"/>
    </xf>
    <xf numFmtId="164" fontId="0" fillId="37" borderId="30" xfId="46" applyFont="1" applyFill="1" applyBorder="1" applyAlignment="1">
      <alignment horizontal="center"/>
    </xf>
    <xf numFmtId="164" fontId="0" fillId="0" borderId="31" xfId="46" applyFont="1" applyBorder="1" applyAlignment="1">
      <alignment horizontal="center"/>
    </xf>
    <xf numFmtId="164" fontId="0" fillId="37" borderId="31" xfId="46" applyFont="1" applyFill="1" applyBorder="1" applyAlignment="1">
      <alignment horizontal="center"/>
    </xf>
    <xf numFmtId="164" fontId="4" fillId="35" borderId="28" xfId="46" applyFont="1" applyFill="1" applyBorder="1" applyAlignment="1">
      <alignment horizontal="center" vertical="center"/>
    </xf>
    <xf numFmtId="10" fontId="0" fillId="37" borderId="23" xfId="52" applyNumberFormat="1" applyFont="1" applyFill="1" applyBorder="1" applyAlignment="1">
      <alignment horizontal="center"/>
    </xf>
    <xf numFmtId="10" fontId="0" fillId="0" borderId="10" xfId="52" applyNumberFormat="1" applyFont="1" applyBorder="1" applyAlignment="1">
      <alignment horizontal="center"/>
    </xf>
    <xf numFmtId="10" fontId="0" fillId="37" borderId="10" xfId="52" applyNumberFormat="1" applyFont="1" applyFill="1" applyBorder="1" applyAlignment="1">
      <alignment horizontal="center"/>
    </xf>
    <xf numFmtId="10" fontId="4" fillId="35" borderId="11" xfId="52" applyNumberFormat="1" applyFont="1" applyFill="1" applyBorder="1" applyAlignment="1">
      <alignment horizontal="center" vertical="center"/>
    </xf>
    <xf numFmtId="10" fontId="4" fillId="35" borderId="11" xfId="0" applyNumberFormat="1" applyFont="1" applyFill="1" applyBorder="1" applyAlignment="1">
      <alignment horizontal="center" vertical="center"/>
    </xf>
    <xf numFmtId="10" fontId="4" fillId="35" borderId="25" xfId="52" applyNumberFormat="1" applyFont="1" applyFill="1" applyBorder="1" applyAlignment="1">
      <alignment horizontal="center" vertical="center"/>
    </xf>
    <xf numFmtId="164" fontId="0" fillId="0" borderId="23" xfId="46" applyFont="1" applyBorder="1" applyAlignment="1">
      <alignment horizontal="center"/>
    </xf>
    <xf numFmtId="164" fontId="0" fillId="0" borderId="10" xfId="46" applyFont="1" applyBorder="1" applyAlignment="1">
      <alignment horizontal="center"/>
    </xf>
    <xf numFmtId="164" fontId="0" fillId="37" borderId="10" xfId="46" applyFont="1" applyFill="1" applyBorder="1" applyAlignment="1">
      <alignment horizontal="center"/>
    </xf>
    <xf numFmtId="164" fontId="0" fillId="0" borderId="24" xfId="46" applyFont="1" applyBorder="1" applyAlignment="1">
      <alignment horizontal="center"/>
    </xf>
    <xf numFmtId="164" fontId="0" fillId="0" borderId="21" xfId="46" applyFont="1" applyBorder="1" applyAlignment="1">
      <alignment horizontal="center"/>
    </xf>
    <xf numFmtId="164" fontId="4" fillId="35" borderId="22" xfId="46" applyFont="1" applyFill="1" applyBorder="1" applyAlignment="1">
      <alignment horizontal="center" vertical="center"/>
    </xf>
    <xf numFmtId="10" fontId="0" fillId="0" borderId="29" xfId="52" applyNumberFormat="1" applyFont="1" applyBorder="1" applyAlignment="1">
      <alignment horizontal="center"/>
    </xf>
    <xf numFmtId="10" fontId="0" fillId="0" borderId="16" xfId="52" applyNumberFormat="1" applyFont="1" applyBorder="1" applyAlignment="1">
      <alignment horizontal="center"/>
    </xf>
    <xf numFmtId="10" fontId="4" fillId="35" borderId="12" xfId="52" applyNumberFormat="1" applyFont="1" applyFill="1" applyBorder="1" applyAlignment="1">
      <alignment horizontal="center" vertical="center"/>
    </xf>
    <xf numFmtId="0" fontId="0" fillId="0" borderId="29" xfId="0" applyFont="1" applyBorder="1" applyAlignment="1">
      <alignment horizontal="center"/>
    </xf>
    <xf numFmtId="164" fontId="0" fillId="0" borderId="30" xfId="46" applyFont="1" applyBorder="1" applyAlignment="1">
      <alignment horizontal="center"/>
    </xf>
    <xf numFmtId="10" fontId="0" fillId="0" borderId="23" xfId="52" applyNumberFormat="1" applyFont="1" applyBorder="1" applyAlignment="1">
      <alignment horizontal="center"/>
    </xf>
    <xf numFmtId="0" fontId="4" fillId="0" borderId="22" xfId="0" applyFont="1" applyBorder="1" applyAlignment="1">
      <alignment horizontal="center"/>
    </xf>
    <xf numFmtId="0" fontId="4" fillId="0" borderId="11" xfId="0" applyFont="1" applyBorder="1" applyAlignment="1">
      <alignment horizontal="left"/>
    </xf>
    <xf numFmtId="164" fontId="4" fillId="0" borderId="11" xfId="46" applyFont="1" applyBorder="1" applyAlignment="1">
      <alignment/>
    </xf>
    <xf numFmtId="9" fontId="4" fillId="0" borderId="12" xfId="0" applyNumberFormat="1" applyFont="1" applyBorder="1" applyAlignment="1">
      <alignment horizontal="center"/>
    </xf>
    <xf numFmtId="164" fontId="4" fillId="0" borderId="28" xfId="46" applyFont="1" applyBorder="1" applyAlignment="1">
      <alignment horizontal="center"/>
    </xf>
    <xf numFmtId="10" fontId="4" fillId="0" borderId="11" xfId="52" applyNumberFormat="1" applyFont="1" applyBorder="1" applyAlignment="1">
      <alignment horizontal="center"/>
    </xf>
    <xf numFmtId="164" fontId="4" fillId="0" borderId="11" xfId="46" applyFont="1" applyBorder="1" applyAlignment="1">
      <alignment horizontal="center"/>
    </xf>
    <xf numFmtId="10" fontId="4" fillId="0" borderId="11" xfId="0" applyNumberFormat="1" applyFont="1" applyBorder="1" applyAlignment="1">
      <alignment horizontal="center"/>
    </xf>
    <xf numFmtId="10" fontId="4" fillId="0" borderId="25" xfId="0" applyNumberFormat="1" applyFont="1" applyBorder="1" applyAlignment="1">
      <alignment horizontal="center"/>
    </xf>
    <xf numFmtId="164" fontId="4" fillId="0" borderId="22" xfId="46" applyFont="1" applyBorder="1" applyAlignment="1">
      <alignment horizontal="center"/>
    </xf>
    <xf numFmtId="10" fontId="4" fillId="0" borderId="12" xfId="52" applyNumberFormat="1" applyFont="1" applyBorder="1" applyAlignment="1">
      <alignment horizontal="center"/>
    </xf>
    <xf numFmtId="0" fontId="2" fillId="0" borderId="20" xfId="0" applyFont="1" applyBorder="1" applyAlignment="1">
      <alignment horizontal="left" vertical="center"/>
    </xf>
    <xf numFmtId="0" fontId="2" fillId="0" borderId="32" xfId="0" applyFont="1" applyBorder="1" applyAlignment="1">
      <alignment horizontal="left" vertical="center"/>
    </xf>
    <xf numFmtId="4" fontId="53" fillId="0" borderId="17" xfId="0" applyNumberFormat="1" applyFont="1" applyBorder="1" applyAlignment="1">
      <alignment horizontal="center" vertical="center"/>
    </xf>
    <xf numFmtId="0" fontId="12" fillId="0" borderId="0" xfId="49" applyFont="1" applyBorder="1" applyAlignment="1">
      <alignment horizontal="left" vertical="center"/>
      <protection/>
    </xf>
    <xf numFmtId="0" fontId="12" fillId="0" borderId="0" xfId="49" applyFont="1">
      <alignment/>
      <protection/>
    </xf>
    <xf numFmtId="0" fontId="12" fillId="0" borderId="0" xfId="49" applyFont="1" applyAlignment="1">
      <alignment wrapText="1"/>
      <protection/>
    </xf>
    <xf numFmtId="0" fontId="12" fillId="0" borderId="21" xfId="49" applyFont="1" applyFill="1" applyBorder="1" applyAlignment="1">
      <alignment horizontal="center" vertical="center"/>
      <protection/>
    </xf>
    <xf numFmtId="0" fontId="0" fillId="0" borderId="10" xfId="49" applyFont="1" applyBorder="1">
      <alignment/>
      <protection/>
    </xf>
    <xf numFmtId="10" fontId="0" fillId="0" borderId="10" xfId="49" applyNumberFormat="1" applyBorder="1" applyAlignment="1">
      <alignment horizontal="center"/>
      <protection/>
    </xf>
    <xf numFmtId="10" fontId="0" fillId="0" borderId="16" xfId="49" applyNumberFormat="1" applyBorder="1" applyAlignment="1">
      <alignment horizontal="center"/>
      <protection/>
    </xf>
    <xf numFmtId="0" fontId="12" fillId="0" borderId="0" xfId="49" applyFont="1" applyFill="1">
      <alignment/>
      <protection/>
    </xf>
    <xf numFmtId="0" fontId="15" fillId="0" borderId="21" xfId="49" applyFont="1" applyFill="1" applyBorder="1" applyAlignment="1">
      <alignment horizontal="center" vertical="center"/>
      <protection/>
    </xf>
    <xf numFmtId="0" fontId="5" fillId="0" borderId="10" xfId="49" applyFont="1" applyFill="1" applyBorder="1">
      <alignment/>
      <protection/>
    </xf>
    <xf numFmtId="10" fontId="5" fillId="0" borderId="10" xfId="49" applyNumberFormat="1" applyFont="1" applyBorder="1" applyAlignment="1">
      <alignment horizontal="center"/>
      <protection/>
    </xf>
    <xf numFmtId="10" fontId="5" fillId="0" borderId="16" xfId="49" applyNumberFormat="1" applyFont="1" applyBorder="1" applyAlignment="1">
      <alignment horizontal="center"/>
      <protection/>
    </xf>
    <xf numFmtId="0" fontId="12" fillId="0" borderId="20" xfId="49" applyFont="1" applyBorder="1" applyAlignment="1">
      <alignment horizontal="center" vertical="center"/>
      <protection/>
    </xf>
    <xf numFmtId="2" fontId="12" fillId="0" borderId="0" xfId="49" applyNumberFormat="1" applyFont="1" applyBorder="1" applyAlignment="1">
      <alignment horizontal="center" vertical="center"/>
      <protection/>
    </xf>
    <xf numFmtId="2" fontId="12" fillId="0" borderId="17" xfId="49" applyNumberFormat="1" applyFont="1" applyBorder="1" applyAlignment="1">
      <alignment horizontal="center" vertical="center"/>
      <protection/>
    </xf>
    <xf numFmtId="0" fontId="12" fillId="0" borderId="0" xfId="49" applyFont="1" applyAlignment="1">
      <alignment horizontal="center"/>
      <protection/>
    </xf>
    <xf numFmtId="0" fontId="14" fillId="0" borderId="0" xfId="49" applyFont="1" applyBorder="1" applyAlignment="1">
      <alignment horizontal="right" vertical="center"/>
      <protection/>
    </xf>
    <xf numFmtId="10" fontId="14" fillId="0" borderId="0" xfId="53" applyNumberFormat="1" applyFont="1" applyBorder="1" applyAlignment="1">
      <alignment horizontal="center" vertical="center"/>
    </xf>
    <xf numFmtId="0" fontId="0" fillId="0" borderId="0" xfId="50" applyBorder="1">
      <alignment/>
      <protection/>
    </xf>
    <xf numFmtId="0" fontId="4" fillId="0" borderId="20" xfId="49" applyFont="1" applyBorder="1">
      <alignment/>
      <protection/>
    </xf>
    <xf numFmtId="0" fontId="0" fillId="0" borderId="0" xfId="49" applyFont="1" applyBorder="1">
      <alignment/>
      <protection/>
    </xf>
    <xf numFmtId="0" fontId="3" fillId="0" borderId="0" xfId="49" applyFont="1" applyBorder="1" applyAlignment="1">
      <alignment horizontal="left" wrapText="1"/>
      <protection/>
    </xf>
    <xf numFmtId="166" fontId="2" fillId="0" borderId="0" xfId="65" applyFont="1" applyBorder="1" applyAlignment="1">
      <alignment horizontal="center"/>
    </xf>
    <xf numFmtId="2" fontId="2" fillId="0" borderId="17" xfId="65" applyNumberFormat="1" applyFont="1" applyBorder="1" applyAlignment="1">
      <alignment/>
    </xf>
    <xf numFmtId="0" fontId="10" fillId="0" borderId="0" xfId="49" applyFont="1">
      <alignment/>
      <protection/>
    </xf>
    <xf numFmtId="0" fontId="0" fillId="0" borderId="20" xfId="49" applyFont="1" applyBorder="1">
      <alignment/>
      <protection/>
    </xf>
    <xf numFmtId="0" fontId="3" fillId="0" borderId="0" xfId="49" applyFont="1" applyBorder="1" applyAlignment="1">
      <alignment horizontal="left" vertical="top" wrapText="1"/>
      <protection/>
    </xf>
    <xf numFmtId="0" fontId="0" fillId="0" borderId="0" xfId="49" applyFont="1" applyBorder="1" applyAlignment="1">
      <alignment horizontal="center"/>
      <protection/>
    </xf>
    <xf numFmtId="2" fontId="0" fillId="0" borderId="17" xfId="49" applyNumberFormat="1" applyFont="1" applyBorder="1">
      <alignment/>
      <protection/>
    </xf>
    <xf numFmtId="0" fontId="0" fillId="0" borderId="0" xfId="49" applyFont="1">
      <alignment/>
      <protection/>
    </xf>
    <xf numFmtId="0" fontId="3" fillId="0" borderId="0" xfId="49" applyFont="1" applyFill="1" applyBorder="1" applyAlignment="1">
      <alignment horizontal="left" wrapText="1"/>
      <protection/>
    </xf>
    <xf numFmtId="0" fontId="12" fillId="0" borderId="32" xfId="49" applyFont="1" applyBorder="1" applyAlignment="1">
      <alignment horizontal="center" vertical="center"/>
      <protection/>
    </xf>
    <xf numFmtId="0" fontId="12" fillId="0" borderId="18" xfId="49" applyFont="1" applyBorder="1" applyAlignment="1">
      <alignment horizontal="left" vertical="center"/>
      <protection/>
    </xf>
    <xf numFmtId="2" fontId="12" fillId="0" borderId="18" xfId="49" applyNumberFormat="1" applyFont="1" applyBorder="1" applyAlignment="1">
      <alignment horizontal="center" vertical="center"/>
      <protection/>
    </xf>
    <xf numFmtId="2" fontId="12" fillId="0" borderId="19" xfId="49" applyNumberFormat="1" applyFont="1" applyBorder="1" applyAlignment="1">
      <alignment horizontal="center" vertical="center"/>
      <protection/>
    </xf>
    <xf numFmtId="0" fontId="12" fillId="0" borderId="0" xfId="49" applyFont="1" applyAlignment="1">
      <alignment horizontal="center" vertical="center"/>
      <protection/>
    </xf>
    <xf numFmtId="0" fontId="12" fillId="0" borderId="0" xfId="49" applyFont="1" applyAlignment="1">
      <alignment horizontal="left" vertical="center"/>
      <protection/>
    </xf>
    <xf numFmtId="2" fontId="12" fillId="0" borderId="0" xfId="49" applyNumberFormat="1" applyFont="1" applyAlignment="1">
      <alignment horizontal="center" vertical="center"/>
      <protection/>
    </xf>
    <xf numFmtId="0" fontId="12" fillId="0" borderId="0" xfId="49" applyFont="1" applyAlignment="1">
      <alignment horizontal="left"/>
      <protection/>
    </xf>
    <xf numFmtId="2" fontId="12" fillId="0" borderId="0" xfId="49" applyNumberFormat="1" applyFont="1">
      <alignment/>
      <protection/>
    </xf>
    <xf numFmtId="164" fontId="3" fillId="0" borderId="17" xfId="46" applyFont="1" applyBorder="1" applyAlignment="1">
      <alignment horizontal="center" vertical="center"/>
    </xf>
    <xf numFmtId="0" fontId="12" fillId="0" borderId="0" xfId="49" applyFont="1" applyBorder="1" applyAlignment="1">
      <alignment horizontal="center"/>
      <protection/>
    </xf>
    <xf numFmtId="0" fontId="14" fillId="38" borderId="13" xfId="49" applyFont="1" applyFill="1" applyBorder="1" applyAlignment="1">
      <alignment horizontal="center" vertical="center" wrapText="1"/>
      <protection/>
    </xf>
    <xf numFmtId="0" fontId="14" fillId="38" borderId="14" xfId="49" applyFont="1" applyFill="1" applyBorder="1" applyAlignment="1">
      <alignment horizontal="center" vertical="center" wrapText="1"/>
      <protection/>
    </xf>
    <xf numFmtId="2" fontId="14" fillId="38" borderId="14" xfId="49" applyNumberFormat="1" applyFont="1" applyFill="1" applyBorder="1" applyAlignment="1">
      <alignment horizontal="center" vertical="center" wrapText="1"/>
      <protection/>
    </xf>
    <xf numFmtId="2" fontId="14" fillId="38" borderId="15" xfId="49" applyNumberFormat="1" applyFont="1" applyFill="1" applyBorder="1" applyAlignment="1">
      <alignment horizontal="center" vertical="center" wrapText="1"/>
      <protection/>
    </xf>
    <xf numFmtId="0" fontId="15" fillId="0" borderId="22" xfId="49" applyFont="1" applyFill="1" applyBorder="1" applyAlignment="1">
      <alignment horizontal="center" vertical="center"/>
      <protection/>
    </xf>
    <xf numFmtId="0" fontId="5" fillId="0" borderId="11" xfId="49" applyFont="1" applyFill="1" applyBorder="1">
      <alignment/>
      <protection/>
    </xf>
    <xf numFmtId="10" fontId="5" fillId="0" borderId="11" xfId="49" applyNumberFormat="1" applyFont="1" applyBorder="1" applyAlignment="1">
      <alignment horizontal="center"/>
      <protection/>
    </xf>
    <xf numFmtId="10" fontId="5" fillId="0" borderId="12" xfId="49" applyNumberFormat="1" applyFont="1" applyBorder="1" applyAlignment="1">
      <alignment horizontal="center"/>
      <protection/>
    </xf>
    <xf numFmtId="0" fontId="2" fillId="36" borderId="0" xfId="0" applyFont="1" applyFill="1" applyAlignment="1">
      <alignment horizontal="left"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ill="1" applyAlignment="1">
      <alignment horizontal="left" vertical="center"/>
    </xf>
    <xf numFmtId="0" fontId="0" fillId="0" borderId="0" xfId="0" applyFont="1" applyAlignment="1">
      <alignment horizontal="lef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4" fillId="35" borderId="36" xfId="0" applyFont="1" applyFill="1" applyBorder="1" applyAlignment="1">
      <alignment horizontal="center" vertical="center"/>
    </xf>
    <xf numFmtId="0" fontId="4" fillId="35" borderId="37" xfId="0" applyFont="1" applyFill="1" applyBorder="1" applyAlignment="1">
      <alignment horizontal="center" vertical="center"/>
    </xf>
    <xf numFmtId="0" fontId="4" fillId="35" borderId="36"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4" fillId="35" borderId="38" xfId="0" applyFont="1" applyFill="1" applyBorder="1" applyAlignment="1">
      <alignment horizontal="center" vertical="center"/>
    </xf>
    <xf numFmtId="0" fontId="4" fillId="35" borderId="39" xfId="0" applyFont="1" applyFill="1" applyBorder="1" applyAlignment="1">
      <alignment horizontal="center" vertical="center"/>
    </xf>
    <xf numFmtId="0" fontId="4" fillId="35" borderId="40" xfId="0" applyFont="1" applyFill="1" applyBorder="1" applyAlignment="1">
      <alignment horizontal="center" vertical="center"/>
    </xf>
    <xf numFmtId="0" fontId="4" fillId="35" borderId="41" xfId="0" applyFont="1" applyFill="1" applyBorder="1" applyAlignment="1">
      <alignment horizontal="center" vertical="center"/>
    </xf>
    <xf numFmtId="0" fontId="4" fillId="35" borderId="42" xfId="0" applyFont="1" applyFill="1" applyBorder="1" applyAlignment="1">
      <alignment horizontal="center" vertical="center"/>
    </xf>
    <xf numFmtId="0" fontId="4" fillId="35" borderId="43" xfId="0" applyFont="1" applyFill="1" applyBorder="1" applyAlignment="1">
      <alignment horizontal="center" vertical="center"/>
    </xf>
    <xf numFmtId="0" fontId="4" fillId="35" borderId="44"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46" xfId="0" applyFont="1" applyFill="1" applyBorder="1" applyAlignment="1">
      <alignment horizontal="center" vertic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Incorreto" xfId="45"/>
    <cellStyle name="Currency" xfId="46"/>
    <cellStyle name="Currency [0]" xfId="47"/>
    <cellStyle name="Neutra" xfId="48"/>
    <cellStyle name="Normal 2" xfId="49"/>
    <cellStyle name="Normal 5"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16</xdr:row>
      <xdr:rowOff>9525</xdr:rowOff>
    </xdr:from>
    <xdr:ext cx="3371850" cy="352425"/>
    <xdr:sp>
      <xdr:nvSpPr>
        <xdr:cNvPr id="1" name="CaixaDeTexto 1"/>
        <xdr:cNvSpPr txBox="1">
          <a:spLocks noChangeArrowheads="1"/>
        </xdr:cNvSpPr>
      </xdr:nvSpPr>
      <xdr:spPr>
        <a:xfrm>
          <a:off x="647700" y="2733675"/>
          <a:ext cx="3371850" cy="35242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Cambria Math"/>
              <a:ea typeface="Cambria Math"/>
              <a:cs typeface="Cambria Math"/>
            </a:rPr>
            <a:t>BDI=  ((1+AC+S+R+G)</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(1+DF)</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(1+L))/((</a:t>
          </a:r>
          <a:r>
            <a:rPr lang="en-US" cap="none" sz="1100" b="0" i="0" u="none" baseline="0">
              <a:solidFill>
                <a:srgbClr val="000000"/>
              </a:solidFill>
              <a:latin typeface="Cambria Math"/>
              <a:ea typeface="Cambria Math"/>
              <a:cs typeface="Cambria Math"/>
            </a:rPr>
            <a:t>1-I) )</a:t>
          </a:r>
          <a:r>
            <a:rPr lang="en-US" cap="none" sz="1100" b="0" i="0" u="none" baseline="0">
              <a:solidFill>
                <a:srgbClr val="000000"/>
              </a:solidFill>
              <a:latin typeface="Cambria Math"/>
              <a:ea typeface="Cambria Math"/>
              <a:cs typeface="Cambria Math"/>
            </a:rPr>
            <a:t>-1</a:t>
          </a:r>
        </a:p>
      </xdr:txBody>
    </xdr:sp>
    <xdr:clientData/>
  </xdr:oneCellAnchor>
  <xdr:oneCellAnchor>
    <xdr:from>
      <xdr:col>1</xdr:col>
      <xdr:colOff>38100</xdr:colOff>
      <xdr:row>19</xdr:row>
      <xdr:rowOff>0</xdr:rowOff>
    </xdr:from>
    <xdr:ext cx="3771900" cy="428625"/>
    <xdr:sp>
      <xdr:nvSpPr>
        <xdr:cNvPr id="2" name="CaixaDeTexto 2"/>
        <xdr:cNvSpPr txBox="1">
          <a:spLocks noChangeArrowheads="1"/>
        </xdr:cNvSpPr>
      </xdr:nvSpPr>
      <xdr:spPr>
        <a:xfrm>
          <a:off x="685800" y="3181350"/>
          <a:ext cx="3771900" cy="4286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ambria Math"/>
              <a:ea typeface="Cambria Math"/>
              <a:cs typeface="Cambria Math"/>
            </a:rPr>
            <a:t>BDI=  ((1+4,01+0,4+0,56)</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(1+1,11)</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(1+7,3))/((</a:t>
          </a:r>
          <a:r>
            <a:rPr lang="en-US" cap="none" sz="1100" b="0" i="0" u="none" baseline="0">
              <a:solidFill>
                <a:srgbClr val="000000"/>
              </a:solidFill>
              <a:latin typeface="Cambria Math"/>
              <a:ea typeface="Cambria Math"/>
              <a:cs typeface="Cambria Math"/>
            </a:rPr>
            <a:t>1-6,65) )</a:t>
          </a:r>
          <a:r>
            <a:rPr lang="en-US" cap="none" sz="1100" b="0" i="0" u="none" baseline="0">
              <a:solidFill>
                <a:srgbClr val="000000"/>
              </a:solidFill>
              <a:latin typeface="Cambria Math"/>
              <a:ea typeface="Cambria Math"/>
              <a:cs typeface="Cambria Math"/>
            </a:rPr>
            <a:t>-1</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showGridLines="0" tabSelected="1" view="pageBreakPreview" zoomScaleSheetLayoutView="100" zoomScalePageLayoutView="0" workbookViewId="0" topLeftCell="A1">
      <selection activeCell="B14" sqref="B14"/>
    </sheetView>
  </sheetViews>
  <sheetFormatPr defaultColWidth="9.140625" defaultRowHeight="12.75"/>
  <cols>
    <col min="1" max="1" width="9.140625" style="2" customWidth="1"/>
    <col min="2" max="2" width="71.140625" style="43" customWidth="1"/>
    <col min="3" max="3" width="10.7109375" style="19" customWidth="1"/>
    <col min="4" max="4" width="11.7109375" style="68" customWidth="1"/>
    <col min="5" max="6" width="12.7109375" style="69" customWidth="1"/>
    <col min="7" max="7" width="25.7109375" style="69" customWidth="1"/>
    <col min="8" max="9" width="12.7109375" style="17" customWidth="1"/>
    <col min="10" max="16384" width="9.140625" style="19" customWidth="1"/>
  </cols>
  <sheetData>
    <row r="1" spans="1:9" ht="15.75">
      <c r="A1" s="242" t="s">
        <v>107</v>
      </c>
      <c r="B1" s="243"/>
      <c r="C1" s="243"/>
      <c r="D1" s="243"/>
      <c r="E1" s="243"/>
      <c r="F1" s="243"/>
      <c r="G1" s="243"/>
      <c r="H1" s="243"/>
      <c r="I1" s="244"/>
    </row>
    <row r="2" spans="1:9" ht="12.75">
      <c r="A2" s="109" t="s">
        <v>3</v>
      </c>
      <c r="B2" s="110" t="s">
        <v>55</v>
      </c>
      <c r="C2" s="110"/>
      <c r="D2" s="111"/>
      <c r="E2" s="90"/>
      <c r="F2" s="90"/>
      <c r="G2" s="90"/>
      <c r="H2" s="112"/>
      <c r="I2" s="113"/>
    </row>
    <row r="3" spans="1:9" ht="12.75">
      <c r="A3" s="109" t="s">
        <v>50</v>
      </c>
      <c r="B3" s="110" t="s">
        <v>58</v>
      </c>
      <c r="C3" s="110"/>
      <c r="D3" s="111" t="s">
        <v>106</v>
      </c>
      <c r="E3" s="90"/>
      <c r="F3" s="89" t="s">
        <v>22</v>
      </c>
      <c r="G3" s="99">
        <v>0.22</v>
      </c>
      <c r="H3" s="112"/>
      <c r="I3" s="113"/>
    </row>
    <row r="4" spans="1:9" ht="13.5" thickBot="1">
      <c r="A4" s="109"/>
      <c r="B4" s="110"/>
      <c r="C4" s="110"/>
      <c r="D4" s="111"/>
      <c r="E4" s="90"/>
      <c r="F4" s="90"/>
      <c r="G4" s="90"/>
      <c r="H4" s="112"/>
      <c r="I4" s="113"/>
    </row>
    <row r="5" spans="1:9" s="2" customFormat="1" ht="18" customHeight="1">
      <c r="A5" s="73" t="s">
        <v>0</v>
      </c>
      <c r="B5" s="114" t="s">
        <v>1</v>
      </c>
      <c r="C5" s="74" t="s">
        <v>9</v>
      </c>
      <c r="D5" s="75" t="s">
        <v>2</v>
      </c>
      <c r="E5" s="76" t="s">
        <v>23</v>
      </c>
      <c r="F5" s="76" t="s">
        <v>16</v>
      </c>
      <c r="G5" s="76" t="s">
        <v>18</v>
      </c>
      <c r="H5" s="75" t="s">
        <v>26</v>
      </c>
      <c r="I5" s="77" t="s">
        <v>25</v>
      </c>
    </row>
    <row r="6" spans="1:9" s="24" customFormat="1" ht="12.75">
      <c r="A6" s="101">
        <v>1</v>
      </c>
      <c r="B6" s="115" t="s">
        <v>19</v>
      </c>
      <c r="C6" s="20"/>
      <c r="D6" s="21"/>
      <c r="E6" s="22"/>
      <c r="F6" s="22"/>
      <c r="G6" s="22"/>
      <c r="H6" s="23"/>
      <c r="I6" s="78"/>
    </row>
    <row r="7" spans="1:9" ht="14.25" customHeight="1">
      <c r="A7" s="102" t="s">
        <v>4</v>
      </c>
      <c r="B7" s="33" t="s">
        <v>28</v>
      </c>
      <c r="C7" s="5" t="s">
        <v>7</v>
      </c>
      <c r="D7" s="25">
        <v>3</v>
      </c>
      <c r="E7" s="26">
        <v>414.34</v>
      </c>
      <c r="F7" s="26">
        <f>ROUND(E7*(1+$G$3),2)</f>
        <v>505.49</v>
      </c>
      <c r="G7" s="26">
        <f>ROUND(D7*F7,2)</f>
        <v>1516.47</v>
      </c>
      <c r="H7" s="5" t="s">
        <v>27</v>
      </c>
      <c r="I7" s="79" t="s">
        <v>24</v>
      </c>
    </row>
    <row r="8" spans="1:9" ht="25.5">
      <c r="A8" s="102" t="s">
        <v>17</v>
      </c>
      <c r="B8" s="33" t="s">
        <v>20</v>
      </c>
      <c r="C8" s="5" t="s">
        <v>7</v>
      </c>
      <c r="D8" s="25">
        <v>3369.12</v>
      </c>
      <c r="E8" s="26">
        <v>0.31</v>
      </c>
      <c r="F8" s="26">
        <f>ROUND(E8*(1+$G$3),2)</f>
        <v>0.38</v>
      </c>
      <c r="G8" s="26">
        <f>ROUND(D8*F8,2)</f>
        <v>1280.27</v>
      </c>
      <c r="H8" s="5" t="s">
        <v>27</v>
      </c>
      <c r="I8" s="79">
        <v>78472</v>
      </c>
    </row>
    <row r="9" spans="1:9" ht="12.75">
      <c r="A9" s="102" t="s">
        <v>56</v>
      </c>
      <c r="B9" s="33" t="s">
        <v>57</v>
      </c>
      <c r="C9" s="5" t="s">
        <v>7</v>
      </c>
      <c r="D9" s="25">
        <v>15</v>
      </c>
      <c r="E9" s="26">
        <v>741.53</v>
      </c>
      <c r="F9" s="26">
        <f>ROUND(E9*(1+$G$3),2)</f>
        <v>904.67</v>
      </c>
      <c r="G9" s="26">
        <f>ROUND(D9*F9,2)</f>
        <v>13570.05</v>
      </c>
      <c r="H9" s="5" t="s">
        <v>27</v>
      </c>
      <c r="I9" s="79">
        <v>93584</v>
      </c>
    </row>
    <row r="10" spans="1:9" s="29" customFormat="1" ht="12.75">
      <c r="A10" s="103"/>
      <c r="B10" s="116" t="s">
        <v>6</v>
      </c>
      <c r="C10" s="6"/>
      <c r="D10" s="27"/>
      <c r="E10" s="28"/>
      <c r="F10" s="28"/>
      <c r="G10" s="28">
        <f>SUM(G7:G9)</f>
        <v>16366.789999999999</v>
      </c>
      <c r="H10" s="6"/>
      <c r="I10" s="80"/>
    </row>
    <row r="11" spans="1:9" s="32" customFormat="1" ht="12.75">
      <c r="A11" s="101">
        <v>2</v>
      </c>
      <c r="B11" s="115" t="s">
        <v>14</v>
      </c>
      <c r="C11" s="7"/>
      <c r="D11" s="30"/>
      <c r="E11" s="31"/>
      <c r="F11" s="31"/>
      <c r="G11" s="31"/>
      <c r="H11" s="7"/>
      <c r="I11" s="81"/>
    </row>
    <row r="12" spans="1:9" ht="12.75">
      <c r="A12" s="104" t="s">
        <v>5</v>
      </c>
      <c r="B12" s="33" t="s">
        <v>39</v>
      </c>
      <c r="C12" s="5" t="s">
        <v>7</v>
      </c>
      <c r="D12" s="25">
        <v>2405.83</v>
      </c>
      <c r="E12" s="26">
        <v>8.08</v>
      </c>
      <c r="F12" s="26">
        <f>ROUND(E12*(1+$G$3),2)</f>
        <v>9.86</v>
      </c>
      <c r="G12" s="26">
        <f>ROUND(D12*F12,2)</f>
        <v>23721.48</v>
      </c>
      <c r="H12" s="5" t="s">
        <v>27</v>
      </c>
      <c r="I12" s="79">
        <v>96401</v>
      </c>
    </row>
    <row r="13" spans="1:9" ht="12.75">
      <c r="A13" s="104" t="s">
        <v>49</v>
      </c>
      <c r="B13" s="33" t="s">
        <v>40</v>
      </c>
      <c r="C13" s="5" t="s">
        <v>7</v>
      </c>
      <c r="D13" s="25">
        <v>2405.83</v>
      </c>
      <c r="E13" s="26">
        <v>1.9</v>
      </c>
      <c r="F13" s="26">
        <f>ROUND(E13*(1+$G$3),2)</f>
        <v>2.32</v>
      </c>
      <c r="G13" s="26">
        <f>ROUND(D13*F13,2)</f>
        <v>5581.53</v>
      </c>
      <c r="H13" s="5" t="s">
        <v>27</v>
      </c>
      <c r="I13" s="79">
        <v>72943</v>
      </c>
    </row>
    <row r="14" spans="1:9" ht="12.75">
      <c r="A14" s="104" t="s">
        <v>52</v>
      </c>
      <c r="B14" s="33" t="s">
        <v>59</v>
      </c>
      <c r="C14" s="5" t="s">
        <v>8</v>
      </c>
      <c r="D14" s="25">
        <v>120.29</v>
      </c>
      <c r="E14" s="26">
        <v>911.49</v>
      </c>
      <c r="F14" s="26">
        <f>ROUND(E14*(1+$G$3),2)</f>
        <v>1112.02</v>
      </c>
      <c r="G14" s="26">
        <f>ROUND(D14*F14,2)</f>
        <v>133764.89</v>
      </c>
      <c r="H14" s="5" t="s">
        <v>27</v>
      </c>
      <c r="I14" s="79">
        <v>95995</v>
      </c>
    </row>
    <row r="15" spans="1:9" ht="12.75" customHeight="1" hidden="1">
      <c r="A15" s="104" t="s">
        <v>53</v>
      </c>
      <c r="B15" s="33" t="s">
        <v>75</v>
      </c>
      <c r="C15" s="5" t="s">
        <v>70</v>
      </c>
      <c r="D15" s="25"/>
      <c r="E15" s="26">
        <v>110.2</v>
      </c>
      <c r="F15" s="26">
        <f>ROUND(E15*(1+$G$3),2)</f>
        <v>134.44</v>
      </c>
      <c r="G15" s="26">
        <f>ROUND(D15*F15,2)</f>
        <v>0</v>
      </c>
      <c r="H15" s="5" t="s">
        <v>27</v>
      </c>
      <c r="I15" s="79">
        <v>96396</v>
      </c>
    </row>
    <row r="16" spans="1:9" ht="25.5">
      <c r="A16" s="104" t="s">
        <v>53</v>
      </c>
      <c r="B16" s="33" t="s">
        <v>69</v>
      </c>
      <c r="C16" s="15" t="s">
        <v>70</v>
      </c>
      <c r="D16" s="25">
        <v>3590.6565000000005</v>
      </c>
      <c r="E16" s="26">
        <v>0.89</v>
      </c>
      <c r="F16" s="26">
        <f>ROUND(E16*(1+$G$3),2)</f>
        <v>1.09</v>
      </c>
      <c r="G16" s="26">
        <f>ROUND(D16*F16,2)</f>
        <v>3913.82</v>
      </c>
      <c r="H16" s="5" t="s">
        <v>27</v>
      </c>
      <c r="I16" s="79">
        <v>95303</v>
      </c>
    </row>
    <row r="17" spans="1:9" s="29" customFormat="1" ht="12.75">
      <c r="A17" s="103"/>
      <c r="B17" s="116" t="s">
        <v>6</v>
      </c>
      <c r="C17" s="6"/>
      <c r="D17" s="27"/>
      <c r="E17" s="28"/>
      <c r="F17" s="34"/>
      <c r="G17" s="28">
        <f>SUM(G12:G16)</f>
        <v>166981.72000000003</v>
      </c>
      <c r="H17" s="6"/>
      <c r="I17" s="80"/>
    </row>
    <row r="18" spans="1:9" s="32" customFormat="1" ht="12.75">
      <c r="A18" s="101">
        <v>3</v>
      </c>
      <c r="B18" s="115" t="s">
        <v>47</v>
      </c>
      <c r="C18" s="7"/>
      <c r="D18" s="30"/>
      <c r="E18" s="31"/>
      <c r="F18" s="31"/>
      <c r="G18" s="31"/>
      <c r="H18" s="7"/>
      <c r="I18" s="81"/>
    </row>
    <row r="19" spans="1:9" ht="25.5">
      <c r="A19" s="105" t="s">
        <v>11</v>
      </c>
      <c r="B19" s="117" t="s">
        <v>46</v>
      </c>
      <c r="C19" s="8" t="s">
        <v>15</v>
      </c>
      <c r="D19" s="25">
        <v>607.8999999999999</v>
      </c>
      <c r="E19" s="35">
        <v>8.42</v>
      </c>
      <c r="F19" s="26">
        <f>ROUND(E19*(1+$G$3),2)</f>
        <v>10.27</v>
      </c>
      <c r="G19" s="26">
        <f>ROUND(D19*F19,2)</f>
        <v>6243.13</v>
      </c>
      <c r="H19" s="9" t="s">
        <v>27</v>
      </c>
      <c r="I19" s="79" t="s">
        <v>76</v>
      </c>
    </row>
    <row r="20" spans="1:9" ht="25.5">
      <c r="A20" s="105" t="s">
        <v>12</v>
      </c>
      <c r="B20" s="117" t="s">
        <v>66</v>
      </c>
      <c r="C20" s="8" t="s">
        <v>15</v>
      </c>
      <c r="D20" s="25">
        <v>479.78999999999996</v>
      </c>
      <c r="E20" s="36">
        <v>35.37</v>
      </c>
      <c r="F20" s="26">
        <f>ROUND(E20*(1+$G$3),2)</f>
        <v>43.15</v>
      </c>
      <c r="G20" s="26">
        <f>ROUND(D20*F20,2)</f>
        <v>20702.94</v>
      </c>
      <c r="H20" s="9" t="s">
        <v>27</v>
      </c>
      <c r="I20" s="82">
        <v>94273</v>
      </c>
    </row>
    <row r="21" spans="1:9" ht="51">
      <c r="A21" s="105" t="s">
        <v>21</v>
      </c>
      <c r="B21" s="118" t="s">
        <v>65</v>
      </c>
      <c r="C21" s="9" t="s">
        <v>7</v>
      </c>
      <c r="D21" s="25">
        <v>804.3299999999999</v>
      </c>
      <c r="E21" s="35">
        <v>55.45</v>
      </c>
      <c r="F21" s="26">
        <f>ROUND(E21*(1+$G$3),2)</f>
        <v>67.65</v>
      </c>
      <c r="G21" s="26">
        <f>ROUND(D21*F21,2)</f>
        <v>54412.92</v>
      </c>
      <c r="H21" s="9" t="s">
        <v>27</v>
      </c>
      <c r="I21" s="83">
        <v>92396</v>
      </c>
    </row>
    <row r="22" spans="1:9" ht="51">
      <c r="A22" s="105" t="s">
        <v>13</v>
      </c>
      <c r="B22" s="118" t="s">
        <v>61</v>
      </c>
      <c r="C22" s="9" t="s">
        <v>7</v>
      </c>
      <c r="D22" s="25">
        <v>63</v>
      </c>
      <c r="E22" s="35">
        <v>51.03</v>
      </c>
      <c r="F22" s="26">
        <f>ROUND(E22*(1+$G$3),2)</f>
        <v>62.26</v>
      </c>
      <c r="G22" s="26">
        <f>ROUND(D22*F22,2)</f>
        <v>3922.38</v>
      </c>
      <c r="H22" s="9" t="s">
        <v>27</v>
      </c>
      <c r="I22" s="83">
        <v>92399</v>
      </c>
    </row>
    <row r="23" spans="1:9" ht="63.75">
      <c r="A23" s="105" t="s">
        <v>60</v>
      </c>
      <c r="B23" s="118" t="s">
        <v>48</v>
      </c>
      <c r="C23" s="9" t="s">
        <v>7</v>
      </c>
      <c r="D23" s="25">
        <v>95.96</v>
      </c>
      <c r="E23" s="35">
        <v>59.87</v>
      </c>
      <c r="F23" s="26">
        <f>ROUND(E23*(1+$G$3),2)</f>
        <v>73.04</v>
      </c>
      <c r="G23" s="26">
        <f>ROUND(D23*F23,2)</f>
        <v>7008.92</v>
      </c>
      <c r="H23" s="9" t="s">
        <v>27</v>
      </c>
      <c r="I23" s="83">
        <v>93679</v>
      </c>
    </row>
    <row r="24" spans="1:9" s="29" customFormat="1" ht="12.75">
      <c r="A24" s="103"/>
      <c r="B24" s="116" t="s">
        <v>6</v>
      </c>
      <c r="C24" s="6"/>
      <c r="D24" s="27"/>
      <c r="E24" s="28"/>
      <c r="F24" s="37"/>
      <c r="G24" s="28">
        <f>SUM(G19:G23)</f>
        <v>92290.29</v>
      </c>
      <c r="H24" s="6"/>
      <c r="I24" s="80"/>
    </row>
    <row r="25" spans="1:9" s="43" customFormat="1" ht="12.75">
      <c r="A25" s="101">
        <v>4</v>
      </c>
      <c r="B25" s="38" t="s">
        <v>41</v>
      </c>
      <c r="C25" s="10"/>
      <c r="D25" s="39"/>
      <c r="E25" s="40"/>
      <c r="F25" s="40"/>
      <c r="G25" s="41"/>
      <c r="H25" s="42"/>
      <c r="I25" s="84"/>
    </row>
    <row r="26" spans="1:9" s="43" customFormat="1" ht="12.75" customHeight="1">
      <c r="A26" s="106" t="s">
        <v>54</v>
      </c>
      <c r="B26" s="44" t="s">
        <v>74</v>
      </c>
      <c r="C26" s="11" t="s">
        <v>7</v>
      </c>
      <c r="D26" s="45">
        <v>60</v>
      </c>
      <c r="E26" s="46">
        <v>39.32</v>
      </c>
      <c r="F26" s="26">
        <f>ROUND(E26*(1+$G$3),2)</f>
        <v>47.97</v>
      </c>
      <c r="G26" s="26">
        <f>ROUND(D26*F26,2)</f>
        <v>2878.2</v>
      </c>
      <c r="H26" s="5" t="s">
        <v>42</v>
      </c>
      <c r="I26" s="85">
        <v>5213408</v>
      </c>
    </row>
    <row r="27" spans="1:9" s="43" customFormat="1" ht="29.25" customHeight="1">
      <c r="A27" s="106" t="s">
        <v>62</v>
      </c>
      <c r="B27" s="44" t="s">
        <v>71</v>
      </c>
      <c r="C27" s="11" t="s">
        <v>72</v>
      </c>
      <c r="D27" s="45">
        <v>4</v>
      </c>
      <c r="E27" s="46">
        <v>155.28</v>
      </c>
      <c r="F27" s="26">
        <f>ROUND(E27*(1+$G$3),2)</f>
        <v>189.44</v>
      </c>
      <c r="G27" s="26">
        <f>ROUND(D27*F27,2)</f>
        <v>757.76</v>
      </c>
      <c r="H27" s="5" t="s">
        <v>42</v>
      </c>
      <c r="I27" s="85">
        <v>5213440</v>
      </c>
    </row>
    <row r="28" spans="1:9" s="43" customFormat="1" ht="29.25" customHeight="1">
      <c r="A28" s="106" t="s">
        <v>63</v>
      </c>
      <c r="B28" s="44" t="s">
        <v>73</v>
      </c>
      <c r="C28" s="11" t="s">
        <v>72</v>
      </c>
      <c r="D28" s="45">
        <v>4</v>
      </c>
      <c r="E28" s="46">
        <v>310.81</v>
      </c>
      <c r="F28" s="26">
        <f>ROUND(E28*(1+$G$3),2)</f>
        <v>379.19</v>
      </c>
      <c r="G28" s="26">
        <f>ROUND(D28*F28,2)</f>
        <v>1516.76</v>
      </c>
      <c r="H28" s="5" t="s">
        <v>42</v>
      </c>
      <c r="I28" s="85">
        <v>5213863</v>
      </c>
    </row>
    <row r="29" spans="1:9" s="49" customFormat="1" ht="12.75">
      <c r="A29" s="107"/>
      <c r="B29" s="119" t="s">
        <v>6</v>
      </c>
      <c r="C29" s="12"/>
      <c r="D29" s="47"/>
      <c r="E29" s="48"/>
      <c r="F29" s="48"/>
      <c r="G29" s="48">
        <f>SUM(G26:G28)</f>
        <v>5152.72</v>
      </c>
      <c r="H29" s="12"/>
      <c r="I29" s="86"/>
    </row>
    <row r="30" spans="1:9" s="55" customFormat="1" ht="13.5" thickBot="1">
      <c r="A30" s="108"/>
      <c r="B30" s="120" t="s">
        <v>10</v>
      </c>
      <c r="C30" s="50"/>
      <c r="D30" s="51"/>
      <c r="E30" s="52"/>
      <c r="F30" s="52"/>
      <c r="G30" s="52">
        <f>SUM(G29+G24+G17+G10)</f>
        <v>280791.52</v>
      </c>
      <c r="H30" s="53"/>
      <c r="I30" s="54"/>
    </row>
    <row r="31" spans="1:9" ht="12.75">
      <c r="A31" s="184" t="s">
        <v>64</v>
      </c>
      <c r="B31" s="121"/>
      <c r="C31" s="91"/>
      <c r="D31" s="92"/>
      <c r="E31" s="93"/>
      <c r="F31" s="93"/>
      <c r="G31" s="93"/>
      <c r="H31" s="87"/>
      <c r="I31" s="88"/>
    </row>
    <row r="32" spans="1:9" ht="13.5" thickBot="1">
      <c r="A32" s="185" t="s">
        <v>80</v>
      </c>
      <c r="B32" s="122"/>
      <c r="C32" s="94"/>
      <c r="D32" s="95"/>
      <c r="E32" s="96"/>
      <c r="F32" s="96"/>
      <c r="G32" s="96"/>
      <c r="H32" s="97"/>
      <c r="I32" s="98"/>
    </row>
    <row r="33" spans="1:7" ht="12.75">
      <c r="A33" s="17"/>
      <c r="B33" s="123"/>
      <c r="C33" s="56"/>
      <c r="D33" s="57"/>
      <c r="E33" s="58"/>
      <c r="F33" s="58"/>
      <c r="G33" s="58"/>
    </row>
    <row r="34" spans="1:7" ht="12.75" customHeight="1">
      <c r="A34" s="237" t="s">
        <v>51</v>
      </c>
      <c r="B34" s="124"/>
      <c r="C34" s="56"/>
      <c r="D34" s="57"/>
      <c r="E34" s="58"/>
      <c r="F34" s="58"/>
      <c r="G34" s="58"/>
    </row>
    <row r="35" spans="1:7" ht="12.75" customHeight="1">
      <c r="A35" s="237" t="s">
        <v>45</v>
      </c>
      <c r="B35" s="124"/>
      <c r="C35" s="56"/>
      <c r="D35" s="57"/>
      <c r="E35" s="58"/>
      <c r="F35" s="58"/>
      <c r="G35" s="58"/>
    </row>
    <row r="36" spans="1:7" ht="12.75" customHeight="1">
      <c r="A36" s="238"/>
      <c r="B36" s="123"/>
      <c r="C36" s="56"/>
      <c r="D36" s="57"/>
      <c r="E36" s="58"/>
      <c r="F36" s="58"/>
      <c r="G36" s="58"/>
    </row>
    <row r="37" spans="1:9" s="63" customFormat="1" ht="12.75">
      <c r="A37" s="239" t="s">
        <v>76</v>
      </c>
      <c r="B37" s="64" t="s">
        <v>77</v>
      </c>
      <c r="D37" s="65"/>
      <c r="E37" s="66"/>
      <c r="F37" s="66"/>
      <c r="G37" s="66"/>
      <c r="H37" s="67"/>
      <c r="I37" s="67"/>
    </row>
    <row r="38" spans="1:9" s="63" customFormat="1" ht="12.75">
      <c r="A38" s="239"/>
      <c r="B38" s="64" t="s">
        <v>68</v>
      </c>
      <c r="D38" s="65"/>
      <c r="E38" s="66"/>
      <c r="F38" s="66"/>
      <c r="G38" s="66"/>
      <c r="H38" s="67"/>
      <c r="I38" s="67"/>
    </row>
    <row r="39" spans="1:9" s="63" customFormat="1" ht="12.75">
      <c r="A39" s="239"/>
      <c r="B39" s="64" t="s">
        <v>67</v>
      </c>
      <c r="D39" s="65"/>
      <c r="E39" s="66"/>
      <c r="F39" s="66"/>
      <c r="G39" s="66"/>
      <c r="H39" s="67"/>
      <c r="I39" s="67"/>
    </row>
    <row r="40" spans="1:9" s="63" customFormat="1" ht="12.75">
      <c r="A40" s="239"/>
      <c r="B40" s="64" t="s">
        <v>78</v>
      </c>
      <c r="D40" s="65"/>
      <c r="E40" s="66"/>
      <c r="F40" s="66"/>
      <c r="G40" s="66"/>
      <c r="H40" s="67"/>
      <c r="I40" s="67"/>
    </row>
    <row r="41" spans="1:9" s="63" customFormat="1" ht="12.75">
      <c r="A41" s="239"/>
      <c r="B41" s="64" t="s">
        <v>79</v>
      </c>
      <c r="D41" s="65"/>
      <c r="E41" s="66"/>
      <c r="F41" s="66"/>
      <c r="G41" s="66"/>
      <c r="H41" s="67"/>
      <c r="I41" s="67"/>
    </row>
    <row r="42" spans="1:8" ht="12.75">
      <c r="A42" s="240"/>
      <c r="B42" s="125"/>
      <c r="C42" s="59"/>
      <c r="D42" s="60"/>
      <c r="E42" s="61"/>
      <c r="F42" s="61"/>
      <c r="G42" s="61"/>
      <c r="H42" s="62"/>
    </row>
    <row r="43" spans="1:2" ht="12.75">
      <c r="A43" s="4"/>
      <c r="B43" s="64"/>
    </row>
    <row r="44" spans="1:9" s="70" customFormat="1" ht="12.75">
      <c r="A44" s="241" t="s">
        <v>43</v>
      </c>
      <c r="B44" s="126"/>
      <c r="D44" s="71"/>
      <c r="E44" s="72"/>
      <c r="F44" s="72"/>
      <c r="G44" s="72"/>
      <c r="H44" s="3"/>
      <c r="I44" s="3"/>
    </row>
    <row r="45" spans="1:9" s="70" customFormat="1" ht="12.75">
      <c r="A45" s="241" t="s">
        <v>44</v>
      </c>
      <c r="B45" s="126"/>
      <c r="D45" s="71"/>
      <c r="E45" s="72"/>
      <c r="F45" s="72"/>
      <c r="G45" s="72"/>
      <c r="H45" s="3"/>
      <c r="I45" s="3"/>
    </row>
  </sheetData>
  <sheetProtection/>
  <mergeCells count="1">
    <mergeCell ref="A1:I1"/>
  </mergeCells>
  <printOptions horizontalCentered="1" verticalCentered="1"/>
  <pageMargins left="0.7874015748031497" right="2.362204724409449" top="0.5118110236220472" bottom="0.1968503937007874" header="0.31496062992125984" footer="0.31496062992125984"/>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showGridLines="0" showZeros="0" view="pageBreakPreview" zoomScaleSheetLayoutView="100" zoomScalePageLayoutView="0" workbookViewId="0" topLeftCell="B1">
      <selection activeCell="D11" sqref="D11"/>
    </sheetView>
  </sheetViews>
  <sheetFormatPr defaultColWidth="9.140625" defaultRowHeight="12.75"/>
  <cols>
    <col min="1" max="1" width="8.57421875" style="14" customWidth="1"/>
    <col min="2" max="2" width="30.00390625" style="13" bestFit="1" customWidth="1"/>
    <col min="3" max="3" width="14.28125" style="13" bestFit="1" customWidth="1"/>
    <col min="4" max="4" width="7.28125" style="14" bestFit="1" customWidth="1"/>
    <col min="5" max="5" width="15.7109375" style="14" customWidth="1"/>
    <col min="6" max="6" width="10.7109375" style="14" customWidth="1"/>
    <col min="7" max="7" width="15.7109375" style="14" customWidth="1"/>
    <col min="8" max="8" width="10.7109375" style="14" customWidth="1"/>
    <col min="9" max="9" width="15.7109375" style="14" customWidth="1"/>
    <col min="10" max="10" width="10.7109375" style="142" customWidth="1"/>
    <col min="11" max="11" width="15.7109375" style="14" customWidth="1"/>
    <col min="12" max="12" width="10.7109375" style="14" customWidth="1"/>
    <col min="13" max="16384" width="9.140625" style="13" customWidth="1"/>
  </cols>
  <sheetData>
    <row r="1" spans="1:14" s="63" customFormat="1" ht="15.75">
      <c r="A1" s="242" t="s">
        <v>29</v>
      </c>
      <c r="B1" s="243"/>
      <c r="C1" s="243"/>
      <c r="D1" s="243"/>
      <c r="E1" s="243"/>
      <c r="F1" s="243"/>
      <c r="G1" s="243"/>
      <c r="H1" s="243"/>
      <c r="I1" s="243"/>
      <c r="J1" s="243"/>
      <c r="K1" s="243"/>
      <c r="L1" s="244"/>
      <c r="M1" s="18"/>
      <c r="N1" s="67"/>
    </row>
    <row r="2" spans="1:14" s="56" customFormat="1" ht="11.25">
      <c r="A2" s="109" t="s">
        <v>3</v>
      </c>
      <c r="B2" s="110" t="s">
        <v>55</v>
      </c>
      <c r="C2" s="110"/>
      <c r="D2" s="135"/>
      <c r="E2" s="136"/>
      <c r="F2" s="136"/>
      <c r="G2" s="136"/>
      <c r="H2" s="87"/>
      <c r="I2" s="87"/>
      <c r="J2" s="137"/>
      <c r="K2" s="137"/>
      <c r="L2" s="186"/>
      <c r="M2" s="132"/>
      <c r="N2" s="17"/>
    </row>
    <row r="3" spans="1:14" s="56" customFormat="1" ht="11.25">
      <c r="A3" s="109" t="s">
        <v>50</v>
      </c>
      <c r="B3" s="110" t="s">
        <v>58</v>
      </c>
      <c r="C3" s="110"/>
      <c r="E3" s="136"/>
      <c r="F3" s="136"/>
      <c r="G3" s="138"/>
      <c r="H3" s="87"/>
      <c r="I3" s="135" t="s">
        <v>106</v>
      </c>
      <c r="J3" s="137"/>
      <c r="K3" s="137"/>
      <c r="L3" s="186"/>
      <c r="M3" s="132"/>
      <c r="N3" s="17"/>
    </row>
    <row r="4" spans="1:14" s="56" customFormat="1" ht="12" thickBot="1">
      <c r="A4" s="100"/>
      <c r="B4" s="110"/>
      <c r="C4" s="110"/>
      <c r="D4" s="135"/>
      <c r="E4" s="136"/>
      <c r="F4" s="136"/>
      <c r="G4" s="136"/>
      <c r="H4" s="87"/>
      <c r="I4" s="87"/>
      <c r="J4" s="137"/>
      <c r="K4" s="137"/>
      <c r="L4" s="186"/>
      <c r="M4" s="132"/>
      <c r="N4" s="17"/>
    </row>
    <row r="5" spans="1:12" s="1" customFormat="1" ht="12.75">
      <c r="A5" s="256" t="s">
        <v>0</v>
      </c>
      <c r="B5" s="245" t="s">
        <v>30</v>
      </c>
      <c r="C5" s="247" t="s">
        <v>36</v>
      </c>
      <c r="D5" s="249" t="s">
        <v>31</v>
      </c>
      <c r="E5" s="251" t="s">
        <v>32</v>
      </c>
      <c r="F5" s="252"/>
      <c r="G5" s="253" t="s">
        <v>33</v>
      </c>
      <c r="H5" s="252"/>
      <c r="I5" s="253" t="s">
        <v>34</v>
      </c>
      <c r="J5" s="251"/>
      <c r="K5" s="254" t="s">
        <v>35</v>
      </c>
      <c r="L5" s="255"/>
    </row>
    <row r="6" spans="1:12" ht="13.5" thickBot="1">
      <c r="A6" s="257"/>
      <c r="B6" s="246"/>
      <c r="C6" s="248"/>
      <c r="D6" s="250"/>
      <c r="E6" s="146" t="s">
        <v>81</v>
      </c>
      <c r="F6" s="53" t="s">
        <v>31</v>
      </c>
      <c r="G6" s="53" t="s">
        <v>81</v>
      </c>
      <c r="H6" s="53" t="s">
        <v>31</v>
      </c>
      <c r="I6" s="53" t="s">
        <v>81</v>
      </c>
      <c r="J6" s="143" t="s">
        <v>31</v>
      </c>
      <c r="K6" s="108" t="s">
        <v>81</v>
      </c>
      <c r="L6" s="54" t="s">
        <v>31</v>
      </c>
    </row>
    <row r="7" spans="1:12" ht="12.75">
      <c r="A7" s="133">
        <v>1</v>
      </c>
      <c r="B7" s="129" t="s">
        <v>19</v>
      </c>
      <c r="C7" s="130">
        <v>16366.789999999999</v>
      </c>
      <c r="D7" s="147">
        <v>0.058288049439669684</v>
      </c>
      <c r="E7" s="151">
        <v>16366.789999999999</v>
      </c>
      <c r="F7" s="155">
        <v>1</v>
      </c>
      <c r="G7" s="161">
        <v>0</v>
      </c>
      <c r="H7" s="139"/>
      <c r="I7" s="161">
        <v>0</v>
      </c>
      <c r="J7" s="144"/>
      <c r="K7" s="164">
        <v>16366.789999999999</v>
      </c>
      <c r="L7" s="167">
        <f>K7/C7</f>
        <v>1</v>
      </c>
    </row>
    <row r="8" spans="1:12" ht="12.75">
      <c r="A8" s="134"/>
      <c r="B8" s="131"/>
      <c r="C8" s="16"/>
      <c r="D8" s="141"/>
      <c r="E8" s="152">
        <v>0</v>
      </c>
      <c r="F8" s="156"/>
      <c r="G8" s="162">
        <v>0</v>
      </c>
      <c r="H8" s="140"/>
      <c r="I8" s="162">
        <v>0</v>
      </c>
      <c r="J8" s="145"/>
      <c r="K8" s="165"/>
      <c r="L8" s="168"/>
    </row>
    <row r="9" spans="1:12" ht="12.75">
      <c r="A9" s="134">
        <v>2</v>
      </c>
      <c r="B9" s="131" t="s">
        <v>14</v>
      </c>
      <c r="C9" s="16">
        <v>166981.72000000003</v>
      </c>
      <c r="D9" s="148">
        <v>0.594682204077958</v>
      </c>
      <c r="E9" s="153">
        <v>100189.03200000002</v>
      </c>
      <c r="F9" s="157">
        <v>0.6</v>
      </c>
      <c r="G9" s="163">
        <v>66792.68800000001</v>
      </c>
      <c r="H9" s="149">
        <v>0.4</v>
      </c>
      <c r="I9" s="162">
        <v>0</v>
      </c>
      <c r="J9" s="145"/>
      <c r="K9" s="165">
        <v>166981.72000000003</v>
      </c>
      <c r="L9" s="168">
        <f>K9/C9</f>
        <v>1</v>
      </c>
    </row>
    <row r="10" spans="1:12" ht="12.75">
      <c r="A10" s="134"/>
      <c r="B10" s="131"/>
      <c r="C10" s="16"/>
      <c r="D10" s="141"/>
      <c r="E10" s="152">
        <v>0</v>
      </c>
      <c r="F10" s="156"/>
      <c r="G10" s="162">
        <v>0</v>
      </c>
      <c r="H10" s="140"/>
      <c r="I10" s="162">
        <v>0</v>
      </c>
      <c r="J10" s="145"/>
      <c r="K10" s="165"/>
      <c r="L10" s="168"/>
    </row>
    <row r="11" spans="1:12" ht="12.75">
      <c r="A11" s="134">
        <v>3</v>
      </c>
      <c r="B11" s="131" t="s">
        <v>47</v>
      </c>
      <c r="C11" s="16">
        <v>92290.29</v>
      </c>
      <c r="D11" s="148">
        <v>0.3286790498516479</v>
      </c>
      <c r="E11" s="153">
        <v>55374.17399999999</v>
      </c>
      <c r="F11" s="157">
        <v>0.6</v>
      </c>
      <c r="G11" s="163">
        <v>36916.116</v>
      </c>
      <c r="H11" s="149">
        <v>0.4</v>
      </c>
      <c r="I11" s="162">
        <v>0</v>
      </c>
      <c r="J11" s="145"/>
      <c r="K11" s="165">
        <v>92290.29</v>
      </c>
      <c r="L11" s="168">
        <f>K11/C11</f>
        <v>1</v>
      </c>
    </row>
    <row r="12" spans="1:12" ht="12.75">
      <c r="A12" s="134"/>
      <c r="B12" s="131"/>
      <c r="C12" s="16"/>
      <c r="D12" s="141"/>
      <c r="E12" s="152">
        <v>0</v>
      </c>
      <c r="F12" s="156"/>
      <c r="G12" s="162">
        <v>0</v>
      </c>
      <c r="H12" s="140"/>
      <c r="I12" s="162">
        <v>0</v>
      </c>
      <c r="J12" s="145"/>
      <c r="K12" s="165"/>
      <c r="L12" s="168"/>
    </row>
    <row r="13" spans="1:12" ht="12.75">
      <c r="A13" s="134">
        <v>4</v>
      </c>
      <c r="B13" s="131" t="s">
        <v>41</v>
      </c>
      <c r="C13" s="16">
        <v>5152.72</v>
      </c>
      <c r="D13" s="148">
        <v>0.018350696630724462</v>
      </c>
      <c r="E13" s="152">
        <v>0</v>
      </c>
      <c r="F13" s="156"/>
      <c r="G13" s="163">
        <v>1030.544</v>
      </c>
      <c r="H13" s="149">
        <v>0.2</v>
      </c>
      <c r="I13" s="163">
        <v>4122.176</v>
      </c>
      <c r="J13" s="150">
        <v>0.8</v>
      </c>
      <c r="K13" s="165">
        <v>5152.72</v>
      </c>
      <c r="L13" s="168">
        <f>K13/C13</f>
        <v>1</v>
      </c>
    </row>
    <row r="14" spans="1:12" ht="12.75">
      <c r="A14" s="134"/>
      <c r="B14" s="131"/>
      <c r="C14" s="16"/>
      <c r="D14" s="141"/>
      <c r="E14" s="152">
        <v>0</v>
      </c>
      <c r="F14" s="156"/>
      <c r="G14" s="162">
        <v>0</v>
      </c>
      <c r="H14" s="140"/>
      <c r="I14" s="162">
        <v>0</v>
      </c>
      <c r="J14" s="145"/>
      <c r="K14" s="165"/>
      <c r="L14" s="168"/>
    </row>
    <row r="15" spans="1:12" s="1" customFormat="1" ht="13.5" thickBot="1">
      <c r="A15" s="173"/>
      <c r="B15" s="174" t="s">
        <v>36</v>
      </c>
      <c r="C15" s="175">
        <v>280791.52</v>
      </c>
      <c r="D15" s="176">
        <v>1.0000000000000002</v>
      </c>
      <c r="E15" s="177"/>
      <c r="F15" s="178"/>
      <c r="G15" s="179"/>
      <c r="H15" s="180"/>
      <c r="I15" s="179"/>
      <c r="J15" s="181"/>
      <c r="K15" s="182">
        <v>280791.52</v>
      </c>
      <c r="L15" s="183">
        <f>K15/C15</f>
        <v>1</v>
      </c>
    </row>
    <row r="16" spans="1:12" ht="12.75">
      <c r="A16" s="133"/>
      <c r="B16" s="129" t="s">
        <v>37</v>
      </c>
      <c r="C16" s="130"/>
      <c r="D16" s="170"/>
      <c r="E16" s="171">
        <v>171929.996</v>
      </c>
      <c r="F16" s="172">
        <f>E16/C15</f>
        <v>0.6123048017974332</v>
      </c>
      <c r="G16" s="161">
        <v>104739.348</v>
      </c>
      <c r="H16" s="139">
        <f>G16/C15</f>
        <v>0.3730146408979872</v>
      </c>
      <c r="I16" s="161">
        <v>4122.176</v>
      </c>
      <c r="J16" s="144">
        <f>I16/C15</f>
        <v>0.014680557304579568</v>
      </c>
      <c r="K16" s="164"/>
      <c r="L16" s="167"/>
    </row>
    <row r="17" spans="1:12" s="1" customFormat="1" ht="13.5" thickBot="1">
      <c r="A17" s="108"/>
      <c r="B17" s="128" t="s">
        <v>38</v>
      </c>
      <c r="C17" s="127"/>
      <c r="D17" s="54"/>
      <c r="E17" s="154">
        <v>171929.996</v>
      </c>
      <c r="F17" s="158">
        <f>F16</f>
        <v>0.6123048017974332</v>
      </c>
      <c r="G17" s="127">
        <v>276669.34400000004</v>
      </c>
      <c r="H17" s="159">
        <f>H16+F17</f>
        <v>0.9853194426954204</v>
      </c>
      <c r="I17" s="127">
        <v>280791.52</v>
      </c>
      <c r="J17" s="160">
        <f>J16+H17</f>
        <v>1</v>
      </c>
      <c r="K17" s="166"/>
      <c r="L17" s="169"/>
    </row>
  </sheetData>
  <sheetProtection/>
  <mergeCells count="9">
    <mergeCell ref="A1:L1"/>
    <mergeCell ref="B5:B6"/>
    <mergeCell ref="C5:C6"/>
    <mergeCell ref="D5:D6"/>
    <mergeCell ref="E5:F5"/>
    <mergeCell ref="G5:H5"/>
    <mergeCell ref="I5:J5"/>
    <mergeCell ref="K5:L5"/>
    <mergeCell ref="A5:A6"/>
  </mergeCells>
  <printOptions horizontalCentered="1" verticalCentered="1"/>
  <pageMargins left="0.7874015748031497" right="2.362204724409449" top="0.5118110236220472" bottom="0.1968503937007874" header="0.31496062992125984" footer="0.31496062992125984"/>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42"/>
  <sheetViews>
    <sheetView view="pageBreakPreview" zoomScaleSheetLayoutView="100" zoomScalePageLayoutView="0" workbookViewId="0" topLeftCell="A1">
      <pane ySplit="5" topLeftCell="A6" activePane="bottomLeft" state="frozen"/>
      <selection pane="topLeft" activeCell="D11" sqref="D11"/>
      <selection pane="bottomLeft" activeCell="D11" sqref="D11"/>
    </sheetView>
  </sheetViews>
  <sheetFormatPr defaultColWidth="9.140625" defaultRowHeight="12.75"/>
  <cols>
    <col min="1" max="1" width="9.7109375" style="188" customWidth="1"/>
    <col min="2" max="2" width="50.7109375" style="225" customWidth="1"/>
    <col min="3" max="6" width="12.7109375" style="226" customWidth="1"/>
    <col min="7" max="248" width="9.140625" style="188" customWidth="1"/>
    <col min="249" max="249" width="9.7109375" style="188" customWidth="1"/>
    <col min="250" max="250" width="50.7109375" style="188" customWidth="1"/>
    <col min="251" max="254" width="12.7109375" style="188" customWidth="1"/>
    <col min="255" max="16384" width="9.140625" style="188" customWidth="1"/>
  </cols>
  <sheetData>
    <row r="1" spans="1:6" s="63" customFormat="1" ht="15.75">
      <c r="A1" s="242" t="s">
        <v>105</v>
      </c>
      <c r="B1" s="243"/>
      <c r="C1" s="243"/>
      <c r="D1" s="243"/>
      <c r="E1" s="243"/>
      <c r="F1" s="244"/>
    </row>
    <row r="2" spans="1:6" s="56" customFormat="1" ht="11.25">
      <c r="A2" s="109" t="s">
        <v>3</v>
      </c>
      <c r="B2" s="110" t="s">
        <v>55</v>
      </c>
      <c r="C2" s="110"/>
      <c r="D2" s="135"/>
      <c r="E2" s="136"/>
      <c r="F2" s="227"/>
    </row>
    <row r="3" spans="1:6" s="56" customFormat="1" ht="11.25">
      <c r="A3" s="109" t="s">
        <v>50</v>
      </c>
      <c r="B3" s="110" t="s">
        <v>58</v>
      </c>
      <c r="C3" s="110"/>
      <c r="D3" s="111" t="s">
        <v>106</v>
      </c>
      <c r="E3" s="136"/>
      <c r="F3" s="227"/>
    </row>
    <row r="4" spans="1:6" s="56" customFormat="1" ht="12" thickBot="1">
      <c r="A4" s="100"/>
      <c r="B4" s="110"/>
      <c r="C4" s="110"/>
      <c r="D4" s="135"/>
      <c r="E4" s="136"/>
      <c r="F4" s="227"/>
    </row>
    <row r="5" spans="1:6" s="189" customFormat="1" ht="24">
      <c r="A5" s="229" t="s">
        <v>0</v>
      </c>
      <c r="B5" s="230" t="s">
        <v>82</v>
      </c>
      <c r="C5" s="231" t="s">
        <v>83</v>
      </c>
      <c r="D5" s="231" t="s">
        <v>84</v>
      </c>
      <c r="E5" s="231" t="s">
        <v>85</v>
      </c>
      <c r="F5" s="232" t="s">
        <v>86</v>
      </c>
    </row>
    <row r="6" spans="1:6" s="194" customFormat="1" ht="12.75">
      <c r="A6" s="190">
        <v>1</v>
      </c>
      <c r="B6" s="191" t="s">
        <v>87</v>
      </c>
      <c r="C6" s="192">
        <v>0.038</v>
      </c>
      <c r="D6" s="192">
        <v>0.0401</v>
      </c>
      <c r="E6" s="192">
        <v>0.0467</v>
      </c>
      <c r="F6" s="193">
        <v>0.0401</v>
      </c>
    </row>
    <row r="7" spans="1:6" s="194" customFormat="1" ht="12.75">
      <c r="A7" s="190">
        <v>2</v>
      </c>
      <c r="B7" s="191" t="s">
        <v>88</v>
      </c>
      <c r="C7" s="192">
        <v>0.0032</v>
      </c>
      <c r="D7" s="192">
        <v>0.004</v>
      </c>
      <c r="E7" s="192">
        <v>0.0074</v>
      </c>
      <c r="F7" s="193">
        <v>0.004</v>
      </c>
    </row>
    <row r="8" spans="1:6" s="194" customFormat="1" ht="12.75">
      <c r="A8" s="190">
        <v>3</v>
      </c>
      <c r="B8" s="191" t="s">
        <v>89</v>
      </c>
      <c r="C8" s="192">
        <v>0.005</v>
      </c>
      <c r="D8" s="192">
        <v>0.005600000000000001</v>
      </c>
      <c r="E8" s="192">
        <v>0.0097</v>
      </c>
      <c r="F8" s="193">
        <v>0.005600000000000001</v>
      </c>
    </row>
    <row r="9" spans="1:6" s="194" customFormat="1" ht="12.75">
      <c r="A9" s="190">
        <v>4</v>
      </c>
      <c r="B9" s="191" t="s">
        <v>90</v>
      </c>
      <c r="C9" s="192">
        <v>0.0102</v>
      </c>
      <c r="D9" s="192">
        <v>0.0111</v>
      </c>
      <c r="E9" s="192">
        <v>0.0121</v>
      </c>
      <c r="F9" s="193">
        <v>0.0111</v>
      </c>
    </row>
    <row r="10" spans="1:6" s="194" customFormat="1" ht="12.75">
      <c r="A10" s="190">
        <v>5</v>
      </c>
      <c r="B10" s="191" t="s">
        <v>91</v>
      </c>
      <c r="C10" s="192">
        <v>0.0664</v>
      </c>
      <c r="D10" s="192">
        <v>0.073</v>
      </c>
      <c r="E10" s="192">
        <v>0.08689999999999999</v>
      </c>
      <c r="F10" s="193">
        <v>0.073</v>
      </c>
    </row>
    <row r="11" spans="1:6" s="194" customFormat="1" ht="12.75">
      <c r="A11" s="190">
        <v>6</v>
      </c>
      <c r="B11" s="191" t="s">
        <v>92</v>
      </c>
      <c r="C11" s="192">
        <v>0.0765</v>
      </c>
      <c r="D11" s="192">
        <v>0.132</v>
      </c>
      <c r="E11" s="192">
        <v>0.1875</v>
      </c>
      <c r="F11" s="193">
        <v>0.0665</v>
      </c>
    </row>
    <row r="12" spans="1:6" s="194" customFormat="1" ht="12.75">
      <c r="A12" s="195" t="s">
        <v>93</v>
      </c>
      <c r="B12" s="196" t="s">
        <v>94</v>
      </c>
      <c r="C12" s="197">
        <v>0.006500000000000001</v>
      </c>
      <c r="D12" s="197">
        <v>0.006500000000000001</v>
      </c>
      <c r="E12" s="197">
        <v>0.006500000000000001</v>
      </c>
      <c r="F12" s="198">
        <v>0.006500000000000001</v>
      </c>
    </row>
    <row r="13" spans="1:6" s="194" customFormat="1" ht="12.75">
      <c r="A13" s="195" t="s">
        <v>95</v>
      </c>
      <c r="B13" s="196" t="s">
        <v>96</v>
      </c>
      <c r="C13" s="197">
        <v>0.03</v>
      </c>
      <c r="D13" s="197">
        <v>0.03</v>
      </c>
      <c r="E13" s="197">
        <v>0.03</v>
      </c>
      <c r="F13" s="198">
        <v>0.03</v>
      </c>
    </row>
    <row r="14" spans="1:6" s="194" customFormat="1" ht="12.75">
      <c r="A14" s="195" t="s">
        <v>97</v>
      </c>
      <c r="B14" s="196" t="s">
        <v>98</v>
      </c>
      <c r="C14" s="197">
        <v>0.02</v>
      </c>
      <c r="D14" s="197">
        <v>0.035</v>
      </c>
      <c r="E14" s="197">
        <v>0.05</v>
      </c>
      <c r="F14" s="198">
        <v>0.03</v>
      </c>
    </row>
    <row r="15" spans="1:6" s="194" customFormat="1" ht="13.5" thickBot="1">
      <c r="A15" s="233" t="s">
        <v>99</v>
      </c>
      <c r="B15" s="234" t="s">
        <v>100</v>
      </c>
      <c r="C15" s="235">
        <v>0.02</v>
      </c>
      <c r="D15" s="235">
        <v>0.0325</v>
      </c>
      <c r="E15" s="235">
        <v>0.045</v>
      </c>
      <c r="F15" s="236">
        <v>0</v>
      </c>
    </row>
    <row r="16" spans="1:6" ht="12">
      <c r="A16" s="199"/>
      <c r="B16" s="187"/>
      <c r="C16" s="200"/>
      <c r="D16" s="200"/>
      <c r="E16" s="200"/>
      <c r="F16" s="201"/>
    </row>
    <row r="17" spans="1:6" s="202" customFormat="1" ht="12">
      <c r="A17" s="199"/>
      <c r="B17" s="187"/>
      <c r="C17" s="200"/>
      <c r="D17" s="200"/>
      <c r="E17" s="200"/>
      <c r="F17" s="201"/>
    </row>
    <row r="18" spans="1:6" s="202" customFormat="1" ht="12">
      <c r="A18" s="199"/>
      <c r="B18" s="187"/>
      <c r="C18" s="200"/>
      <c r="D18" s="200"/>
      <c r="E18" s="200"/>
      <c r="F18" s="201"/>
    </row>
    <row r="19" spans="1:6" s="202" customFormat="1" ht="12">
      <c r="A19" s="199"/>
      <c r="B19" s="187"/>
      <c r="C19" s="200"/>
      <c r="D19" s="200"/>
      <c r="E19" s="200"/>
      <c r="F19" s="201"/>
    </row>
    <row r="20" spans="1:6" s="202" customFormat="1" ht="12">
      <c r="A20" s="199"/>
      <c r="B20" s="187"/>
      <c r="C20" s="200"/>
      <c r="D20" s="200"/>
      <c r="E20" s="200"/>
      <c r="F20" s="201"/>
    </row>
    <row r="21" spans="1:6" s="202" customFormat="1" ht="12">
      <c r="A21" s="199"/>
      <c r="B21" s="187"/>
      <c r="C21" s="200"/>
      <c r="D21" s="200"/>
      <c r="E21" s="200"/>
      <c r="F21" s="201"/>
    </row>
    <row r="22" spans="1:6" s="202" customFormat="1" ht="12">
      <c r="A22" s="199"/>
      <c r="B22" s="228"/>
      <c r="C22" s="228"/>
      <c r="D22" s="200"/>
      <c r="E22" s="200"/>
      <c r="F22" s="201"/>
    </row>
    <row r="23" spans="1:6" s="202" customFormat="1" ht="12">
      <c r="A23" s="199"/>
      <c r="B23" s="203" t="s">
        <v>101</v>
      </c>
      <c r="C23" s="204">
        <v>0.22</v>
      </c>
      <c r="D23" s="200"/>
      <c r="E23" s="200"/>
      <c r="F23" s="201"/>
    </row>
    <row r="24" spans="1:6" s="202" customFormat="1" ht="12.75">
      <c r="A24" s="199"/>
      <c r="B24" s="205"/>
      <c r="C24" s="200"/>
      <c r="D24" s="200"/>
      <c r="E24" s="200"/>
      <c r="F24" s="201"/>
    </row>
    <row r="25" spans="1:6" s="211" customFormat="1" ht="12.75">
      <c r="A25" s="206" t="s">
        <v>102</v>
      </c>
      <c r="B25" s="207"/>
      <c r="C25" s="208"/>
      <c r="D25" s="208"/>
      <c r="E25" s="209"/>
      <c r="F25" s="210"/>
    </row>
    <row r="26" spans="1:6" s="216" customFormat="1" ht="12.75">
      <c r="A26" s="212" t="s">
        <v>103</v>
      </c>
      <c r="B26" s="207"/>
      <c r="C26" s="213"/>
      <c r="D26" s="213"/>
      <c r="E26" s="214"/>
      <c r="F26" s="215"/>
    </row>
    <row r="27" spans="1:6" s="216" customFormat="1" ht="12.75">
      <c r="A27" s="212" t="s">
        <v>104</v>
      </c>
      <c r="B27" s="207"/>
      <c r="C27" s="217"/>
      <c r="D27" s="217"/>
      <c r="E27" s="214"/>
      <c r="F27" s="215"/>
    </row>
    <row r="28" spans="1:6" s="216" customFormat="1" ht="12.75">
      <c r="A28" s="212"/>
      <c r="B28" s="207"/>
      <c r="C28" s="217"/>
      <c r="D28" s="217"/>
      <c r="E28" s="214"/>
      <c r="F28" s="215"/>
    </row>
    <row r="29" spans="1:6" ht="12.75" thickBot="1">
      <c r="A29" s="218"/>
      <c r="B29" s="219"/>
      <c r="C29" s="220"/>
      <c r="D29" s="220"/>
      <c r="E29" s="220"/>
      <c r="F29" s="221"/>
    </row>
    <row r="30" spans="1:6" s="202" customFormat="1" ht="12">
      <c r="A30" s="222"/>
      <c r="B30" s="223"/>
      <c r="C30" s="224"/>
      <c r="D30" s="224"/>
      <c r="E30" s="224"/>
      <c r="F30" s="224"/>
    </row>
    <row r="31" spans="1:6" s="202" customFormat="1" ht="12">
      <c r="A31" s="222"/>
      <c r="B31" s="223"/>
      <c r="C31" s="224"/>
      <c r="D31" s="224"/>
      <c r="E31" s="224"/>
      <c r="F31" s="224"/>
    </row>
    <row r="32" spans="1:6" s="202" customFormat="1" ht="12">
      <c r="A32" s="222"/>
      <c r="B32" s="223"/>
      <c r="C32" s="224"/>
      <c r="D32" s="224"/>
      <c r="E32" s="224"/>
      <c r="F32" s="224"/>
    </row>
    <row r="33" spans="1:6" s="202" customFormat="1" ht="12">
      <c r="A33" s="222"/>
      <c r="B33" s="223"/>
      <c r="C33" s="224"/>
      <c r="D33" s="224"/>
      <c r="E33" s="224"/>
      <c r="F33" s="224"/>
    </row>
    <row r="34" spans="1:6" s="202" customFormat="1" ht="12">
      <c r="A34" s="222"/>
      <c r="B34" s="223"/>
      <c r="C34" s="224"/>
      <c r="D34" s="224"/>
      <c r="E34" s="224"/>
      <c r="F34" s="224"/>
    </row>
    <row r="35" spans="1:6" s="202" customFormat="1" ht="12">
      <c r="A35" s="222"/>
      <c r="B35" s="223"/>
      <c r="C35" s="224"/>
      <c r="D35" s="224"/>
      <c r="E35" s="224"/>
      <c r="F35" s="224"/>
    </row>
    <row r="36" spans="1:6" s="202" customFormat="1" ht="12">
      <c r="A36" s="222"/>
      <c r="B36" s="223"/>
      <c r="C36" s="224"/>
      <c r="D36" s="224"/>
      <c r="E36" s="224"/>
      <c r="F36" s="224"/>
    </row>
    <row r="37" spans="1:6" s="202" customFormat="1" ht="12">
      <c r="A37" s="222"/>
      <c r="B37" s="223"/>
      <c r="C37" s="224"/>
      <c r="D37" s="224"/>
      <c r="E37" s="224"/>
      <c r="F37" s="224"/>
    </row>
    <row r="38" spans="1:6" s="202" customFormat="1" ht="12">
      <c r="A38" s="222"/>
      <c r="B38" s="223"/>
      <c r="C38" s="224"/>
      <c r="D38" s="224"/>
      <c r="E38" s="224"/>
      <c r="F38" s="224"/>
    </row>
    <row r="39" spans="1:6" s="202" customFormat="1" ht="12">
      <c r="A39" s="222"/>
      <c r="B39" s="223"/>
      <c r="C39" s="224"/>
      <c r="D39" s="224"/>
      <c r="E39" s="224"/>
      <c r="F39" s="224"/>
    </row>
    <row r="40" spans="1:6" s="202" customFormat="1" ht="12">
      <c r="A40" s="222"/>
      <c r="B40" s="223"/>
      <c r="C40" s="224"/>
      <c r="D40" s="224"/>
      <c r="E40" s="224"/>
      <c r="F40" s="224"/>
    </row>
    <row r="41" spans="1:6" s="202" customFormat="1" ht="12">
      <c r="A41" s="222"/>
      <c r="B41" s="223"/>
      <c r="C41" s="224"/>
      <c r="D41" s="224"/>
      <c r="E41" s="224"/>
      <c r="F41" s="224"/>
    </row>
    <row r="42" spans="1:6" s="202" customFormat="1" ht="12">
      <c r="A42" s="222"/>
      <c r="B42" s="223"/>
      <c r="C42" s="224"/>
      <c r="D42" s="224"/>
      <c r="E42" s="224"/>
      <c r="F42" s="224"/>
    </row>
  </sheetData>
  <sheetProtection/>
  <mergeCells count="1">
    <mergeCell ref="A1:F1"/>
  </mergeCells>
  <printOptions/>
  <pageMargins left="0.7480314960629921" right="0.15748031496062992" top="2.8740157480314963" bottom="0.15748031496062992" header="0.5118110236220472" footer="0.15748031496062992"/>
  <pageSetup fitToHeight="0" fitToWidth="1" horizontalDpi="600" verticalDpi="600" orientation="portrait" paperSize="9" scale="86" r:id="rId2"/>
  <headerFooter>
    <oddFooter>&amp;RPágina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Prefeitura Municipal de Timbo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dc:creator>
  <cp:keywords/>
  <dc:description/>
  <cp:lastModifiedBy>Ana Otilia Pamplona</cp:lastModifiedBy>
  <cp:lastPrinted>2020-04-17T17:20:56Z</cp:lastPrinted>
  <dcterms:created xsi:type="dcterms:W3CDTF">2001-12-06T19:05:24Z</dcterms:created>
  <dcterms:modified xsi:type="dcterms:W3CDTF">2020-05-04T20:37:09Z</dcterms:modified>
  <cp:category/>
  <cp:version/>
  <cp:contentType/>
  <cp:contentStatus/>
</cp:coreProperties>
</file>